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2675" activeTab="2"/>
  </bookViews>
  <sheets>
    <sheet name="PRE JUNIOR" sheetId="1" r:id="rId1"/>
    <sheet name="JUNIORS" sheetId="2" r:id="rId2"/>
    <sheet name="SENIOR" sheetId="3" r:id="rId3"/>
  </sheets>
  <definedNames>
    <definedName name="FinalScore" localSheetId="1">'JUNIORS'!$Q$9:$Q$147</definedName>
    <definedName name="FinalScore" localSheetId="0">'PRE JUNIOR'!$Q$9:$Q$147</definedName>
    <definedName name="FinalScore" localSheetId="2">'SENIOR'!$Q$9:$Q$147</definedName>
    <definedName name="FinalScore">#REF!</definedName>
    <definedName name="FloorScore" localSheetId="1">'JUNIORS'!$E$9:$E$147</definedName>
    <definedName name="FloorScore" localSheetId="0">'PRE JUNIOR'!$E$9:$E$147</definedName>
    <definedName name="FloorScore" localSheetId="2">'SENIOR'!$E$9:$E$147</definedName>
    <definedName name="FloorScore">#REF!</definedName>
    <definedName name="HBarScore" localSheetId="1">'JUNIORS'!$O$9:$O$147</definedName>
    <definedName name="HBarScore" localSheetId="0">'PRE JUNIOR'!$O$9:$O$147</definedName>
    <definedName name="HBarScore" localSheetId="2">'SENIOR'!$O$9:$O$147</definedName>
    <definedName name="HBarScore">#REF!</definedName>
    <definedName name="PBarScore" localSheetId="1">'JUNIORS'!$M$9:$M$147</definedName>
    <definedName name="PBarScore" localSheetId="0">'PRE JUNIOR'!$M$9:$M$147</definedName>
    <definedName name="PBarScore" localSheetId="2">'SENIOR'!$M$9:$M$147</definedName>
    <definedName name="PBarScore">#REF!</definedName>
    <definedName name="PommelScore" localSheetId="1">'JUNIORS'!$G$9:$G$147</definedName>
    <definedName name="PommelScore" localSheetId="0">'PRE JUNIOR'!$G$9:$G$147</definedName>
    <definedName name="PommelScore" localSheetId="2">'SENIOR'!$G$9:$G$147</definedName>
    <definedName name="PommelScore">#REF!</definedName>
    <definedName name="_xlnm.Print_Area" localSheetId="1">'JUNIORS'!$A$1:$R$14</definedName>
    <definedName name="_xlnm.Print_Area" localSheetId="0">'PRE JUNIOR'!$A$1:$R$17</definedName>
    <definedName name="_xlnm.Print_Area" localSheetId="2">'SENIOR'!$A$1:$R$14</definedName>
    <definedName name="RingsScore" localSheetId="1">'JUNIORS'!$I$9:$I$147</definedName>
    <definedName name="RingsScore" localSheetId="0">'PRE JUNIOR'!$I$9:$I$147</definedName>
    <definedName name="RingsScore" localSheetId="2">'SENIOR'!$I$9:$I$147</definedName>
    <definedName name="RingsScore">#REF!</definedName>
    <definedName name="VaultScore" localSheetId="1">'JUNIORS'!$K$9:$K$147</definedName>
    <definedName name="VaultScore" localSheetId="0">'PRE JUNIOR'!$K$9:$K$147</definedName>
    <definedName name="VaultScore" localSheetId="2">'SENIOR'!$K$9:$K$147</definedName>
    <definedName name="VaultScore">#REF!</definedName>
  </definedNames>
  <calcPr fullCalcOnLoad="1"/>
</workbook>
</file>

<file path=xl/sharedStrings.xml><?xml version="1.0" encoding="utf-8"?>
<sst xmlns="http://schemas.openxmlformats.org/spreadsheetml/2006/main" count="247" uniqueCount="95">
  <si>
    <t>FLOOR</t>
  </si>
  <si>
    <t>POMMEL</t>
  </si>
  <si>
    <t>RINGS</t>
  </si>
  <si>
    <t>VAULT</t>
  </si>
  <si>
    <t>P-BAR</t>
  </si>
  <si>
    <t>H-BAR</t>
  </si>
  <si>
    <t>FINAL SCORE</t>
  </si>
  <si>
    <t>NO.</t>
  </si>
  <si>
    <t>NAME</t>
  </si>
  <si>
    <t>Score</t>
  </si>
  <si>
    <t xml:space="preserve"> Rank</t>
  </si>
  <si>
    <t>Rank</t>
  </si>
  <si>
    <t>TOTAL</t>
  </si>
  <si>
    <t>RANK</t>
  </si>
  <si>
    <t>SURNAME</t>
  </si>
  <si>
    <t xml:space="preserve">MEN'S ARTISTIC GYMNASTICS </t>
  </si>
  <si>
    <t>Hanu</t>
  </si>
  <si>
    <t>Kilian</t>
  </si>
  <si>
    <t>Cassim</t>
  </si>
  <si>
    <t>Appleton</t>
  </si>
  <si>
    <t>Fourie</t>
  </si>
  <si>
    <t>Du Plessis</t>
  </si>
  <si>
    <t>Ingram</t>
  </si>
  <si>
    <t>PROV</t>
  </si>
  <si>
    <t>VAULT 1</t>
  </si>
  <si>
    <t>VAULT 2</t>
  </si>
  <si>
    <t>AVERAGE</t>
  </si>
  <si>
    <t>SAGF - REGION 5 - 3 NOVEMBER 2018</t>
  </si>
  <si>
    <t>A1</t>
  </si>
  <si>
    <t xml:space="preserve">Xavier Kujuca Bapolo </t>
  </si>
  <si>
    <t>Bernardo</t>
  </si>
  <si>
    <t>Angola</t>
  </si>
  <si>
    <t>A2</t>
  </si>
  <si>
    <t xml:space="preserve">Domingos M. Carlos </t>
  </si>
  <si>
    <t>Muatxicumba</t>
  </si>
  <si>
    <t>A3</t>
  </si>
  <si>
    <t xml:space="preserve">Evaristro Ivandro </t>
  </si>
  <si>
    <t>Tchikungu</t>
  </si>
  <si>
    <t>A4</t>
  </si>
  <si>
    <t xml:space="preserve">Zandre </t>
  </si>
  <si>
    <t>South Africa</t>
  </si>
  <si>
    <t>A5</t>
  </si>
  <si>
    <t xml:space="preserve">Henco </t>
  </si>
  <si>
    <t>SENIORS</t>
  </si>
  <si>
    <t xml:space="preserve"> </t>
  </si>
  <si>
    <t>JUNIORS</t>
  </si>
  <si>
    <t>B6</t>
  </si>
  <si>
    <t xml:space="preserve">James Milne </t>
  </si>
  <si>
    <t>Cindano</t>
  </si>
  <si>
    <t>Namibia</t>
  </si>
  <si>
    <t>C12</t>
  </si>
  <si>
    <t xml:space="preserve">Daniel </t>
  </si>
  <si>
    <t>C13</t>
  </si>
  <si>
    <t xml:space="preserve">Ameer </t>
  </si>
  <si>
    <t>C14</t>
  </si>
  <si>
    <t xml:space="preserve">Ruan </t>
  </si>
  <si>
    <t>C15</t>
  </si>
  <si>
    <t>PRE JUNIORS</t>
  </si>
  <si>
    <t>B7</t>
  </si>
  <si>
    <t xml:space="preserve">Arno </t>
  </si>
  <si>
    <t>Brink</t>
  </si>
  <si>
    <t>B8</t>
  </si>
  <si>
    <t xml:space="preserve">Ronald </t>
  </si>
  <si>
    <t>B9</t>
  </si>
  <si>
    <t xml:space="preserve">Jared Ashton </t>
  </si>
  <si>
    <t>Isaacs</t>
  </si>
  <si>
    <t>B10</t>
  </si>
  <si>
    <t xml:space="preserve">Tristan </t>
  </si>
  <si>
    <t>Nel</t>
  </si>
  <si>
    <t>B11</t>
  </si>
  <si>
    <t xml:space="preserve">Tendai Ebrima </t>
  </si>
  <si>
    <t>Jobarteh</t>
  </si>
  <si>
    <t>Mocambique</t>
  </si>
  <si>
    <t>C16</t>
  </si>
  <si>
    <t>Joshua</t>
  </si>
  <si>
    <t>Kalan</t>
  </si>
  <si>
    <t>C17</t>
  </si>
  <si>
    <t xml:space="preserve">Edrich </t>
  </si>
  <si>
    <t>Rouwerd</t>
  </si>
  <si>
    <t>C18</t>
  </si>
  <si>
    <t>Adam</t>
  </si>
  <si>
    <t>Sacks</t>
  </si>
  <si>
    <t>TEAM SCORE</t>
  </si>
  <si>
    <t>NO:</t>
  </si>
  <si>
    <t>SCORE</t>
  </si>
  <si>
    <t>NAMIBIA</t>
  </si>
  <si>
    <t>SOUTH AFRICA</t>
  </si>
  <si>
    <t>ANGOLA</t>
  </si>
  <si>
    <r>
      <t xml:space="preserve"> JUNIOR </t>
    </r>
    <r>
      <rPr>
        <sz val="10"/>
        <color indexed="12"/>
        <rFont val="Arial"/>
        <family val="2"/>
      </rPr>
      <t xml:space="preserve">                                                                                TOP 3 SCORES </t>
    </r>
  </si>
  <si>
    <r>
      <t xml:space="preserve">PRE JUNIOR </t>
    </r>
    <r>
      <rPr>
        <sz val="10"/>
        <color indexed="12"/>
        <rFont val="Arial"/>
        <family val="2"/>
      </rPr>
      <t xml:space="preserve">                                                                      TOP 3 SCORES </t>
    </r>
  </si>
  <si>
    <r>
      <t xml:space="preserve">SENIOR                                     </t>
    </r>
    <r>
      <rPr>
        <sz val="10"/>
        <color indexed="12"/>
        <rFont val="Arial"/>
        <family val="2"/>
      </rPr>
      <t xml:space="preserve">                             TOP 2 SCORES </t>
    </r>
  </si>
  <si>
    <t xml:space="preserve">REGION 5 - JUNIORS VAULT APPARATUS </t>
  </si>
  <si>
    <t>AA</t>
  </si>
  <si>
    <t>REGION 5 - SENIORS VAULT APPARATUS</t>
  </si>
  <si>
    <t>COUNTRY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</si>
</sst>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</numFmts>
  <fonts count="11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u val="single"/>
      <sz val="2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u val="single"/>
      <sz val="9"/>
      <color indexed="53"/>
      <name val="Arial"/>
      <family val="2"/>
    </font>
    <font>
      <b/>
      <u val="single"/>
      <sz val="1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u val="single"/>
      <sz val="18"/>
      <name val="Arial"/>
      <family val="2"/>
    </font>
    <font>
      <b/>
      <u val="single"/>
      <sz val="18"/>
      <color indexed="62"/>
      <name val="Arial"/>
      <family val="2"/>
    </font>
    <font>
      <b/>
      <u val="single"/>
      <sz val="9"/>
      <color indexed="62"/>
      <name val="Arial"/>
      <family val="2"/>
    </font>
    <font>
      <b/>
      <u val="single"/>
      <sz val="18"/>
      <color indexed="53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b/>
      <sz val="14"/>
      <color indexed="20"/>
      <name val="Arial"/>
      <family val="2"/>
    </font>
    <font>
      <b/>
      <sz val="14"/>
      <color indexed="12"/>
      <name val="Arial"/>
      <family val="2"/>
    </font>
    <font>
      <b/>
      <sz val="14"/>
      <color indexed="53"/>
      <name val="Arial"/>
      <family val="2"/>
    </font>
    <font>
      <sz val="10"/>
      <color indexed="53"/>
      <name val="Arial"/>
      <family val="2"/>
    </font>
    <font>
      <b/>
      <sz val="14"/>
      <color indexed="16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4"/>
      <color indexed="62"/>
      <name val="Arial"/>
      <family val="2"/>
    </font>
    <font>
      <u val="single"/>
      <sz val="16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20"/>
      <name val="Arial"/>
      <family val="2"/>
    </font>
    <font>
      <b/>
      <sz val="9"/>
      <color indexed="28"/>
      <name val="Arial"/>
      <family val="2"/>
    </font>
    <font>
      <sz val="10"/>
      <color indexed="17"/>
      <name val="Arial"/>
      <family val="2"/>
    </font>
    <font>
      <sz val="12"/>
      <color indexed="10"/>
      <name val="Arial"/>
      <family val="2"/>
    </font>
    <font>
      <sz val="9"/>
      <color indexed="53"/>
      <name val="Arial"/>
      <family val="2"/>
    </font>
    <font>
      <sz val="14"/>
      <name val="Arial"/>
      <family val="2"/>
    </font>
    <font>
      <sz val="9"/>
      <color indexed="12"/>
      <name val="Arial"/>
      <family val="2"/>
    </font>
    <font>
      <b/>
      <u val="single"/>
      <sz val="14"/>
      <color indexed="14"/>
      <name val="Arial"/>
      <family val="2"/>
    </font>
    <font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Calibri"/>
      <family val="2"/>
    </font>
    <font>
      <b/>
      <sz val="11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2"/>
      <color indexed="12"/>
      <name val="Arial"/>
      <family val="0"/>
    </font>
    <font>
      <sz val="14"/>
      <color indexed="8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0"/>
    </font>
    <font>
      <sz val="14"/>
      <color indexed="12"/>
      <name val="Arial"/>
      <family val="0"/>
    </font>
    <font>
      <b/>
      <sz val="11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D4"/>
      <name val="Arial"/>
      <family val="2"/>
    </font>
    <font>
      <b/>
      <u val="single"/>
      <sz val="16"/>
      <color rgb="FFDD0806"/>
      <name val="Arial"/>
      <family val="2"/>
    </font>
    <font>
      <b/>
      <sz val="18"/>
      <color rgb="FF333399"/>
      <name val="Arial"/>
      <family val="2"/>
    </font>
    <font>
      <u val="single"/>
      <sz val="12"/>
      <color rgb="FF0000D4"/>
      <name val="Arial"/>
      <family val="0"/>
    </font>
    <font>
      <sz val="11"/>
      <color rgb="FF000000"/>
      <name val="Calibri"/>
      <family val="2"/>
    </font>
    <font>
      <sz val="14"/>
      <color theme="1"/>
      <name val="Arial"/>
      <family val="0"/>
    </font>
    <font>
      <b/>
      <sz val="10"/>
      <color rgb="FFDD0806"/>
      <name val="Arial"/>
      <family val="2"/>
    </font>
    <font>
      <b/>
      <sz val="14"/>
      <color rgb="FFDD0806"/>
      <name val="Arial"/>
      <family val="0"/>
    </font>
    <font>
      <sz val="14"/>
      <color rgb="FF0000D4"/>
      <name val="Arial"/>
      <family val="0"/>
    </font>
    <font>
      <b/>
      <sz val="11"/>
      <color rgb="FFFF0000"/>
      <name val="Arial"/>
      <family val="0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1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15" fontId="9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15" fontId="12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2" fontId="13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 horizontal="center"/>
      <protection locked="0"/>
    </xf>
    <xf numFmtId="2" fontId="32" fillId="0" borderId="12" xfId="0" applyNumberFormat="1" applyFont="1" applyBorder="1" applyAlignment="1" applyProtection="1">
      <alignment horizontal="center"/>
      <protection locked="0"/>
    </xf>
    <xf numFmtId="0" fontId="33" fillId="0" borderId="13" xfId="0" applyFont="1" applyBorder="1" applyAlignment="1" applyProtection="1">
      <alignment horizontal="center"/>
      <protection locked="0"/>
    </xf>
    <xf numFmtId="0" fontId="34" fillId="0" borderId="14" xfId="0" applyFont="1" applyBorder="1" applyAlignment="1" applyProtection="1">
      <alignment horizontal="center"/>
      <protection locked="0"/>
    </xf>
    <xf numFmtId="0" fontId="35" fillId="0" borderId="13" xfId="0" applyFont="1" applyBorder="1" applyAlignment="1" applyProtection="1">
      <alignment horizontal="center"/>
      <protection locked="0"/>
    </xf>
    <xf numFmtId="0" fontId="36" fillId="0" borderId="14" xfId="0" applyFont="1" applyBorder="1" applyAlignment="1" applyProtection="1">
      <alignment horizontal="center"/>
      <protection locked="0"/>
    </xf>
    <xf numFmtId="0" fontId="37" fillId="0" borderId="13" xfId="0" applyFont="1" applyBorder="1" applyAlignment="1" applyProtection="1">
      <alignment horizontal="center"/>
      <protection locked="0"/>
    </xf>
    <xf numFmtId="0" fontId="38" fillId="0" borderId="14" xfId="0" applyFont="1" applyBorder="1" applyAlignment="1" applyProtection="1">
      <alignment horizontal="center"/>
      <protection locked="0"/>
    </xf>
    <xf numFmtId="0" fontId="39" fillId="0" borderId="13" xfId="0" applyFont="1" applyBorder="1" applyAlignment="1" applyProtection="1">
      <alignment horizontal="center"/>
      <protection locked="0"/>
    </xf>
    <xf numFmtId="0" fontId="40" fillId="0" borderId="15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2" fontId="31" fillId="0" borderId="14" xfId="0" applyNumberFormat="1" applyFont="1" applyBorder="1" applyAlignment="1" applyProtection="1">
      <alignment horizontal="center"/>
      <protection locked="0"/>
    </xf>
    <xf numFmtId="0" fontId="42" fillId="0" borderId="13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2" fontId="44" fillId="0" borderId="16" xfId="0" applyNumberFormat="1" applyFont="1" applyBorder="1" applyAlignment="1" applyProtection="1">
      <alignment horizontal="center"/>
      <protection locked="0"/>
    </xf>
    <xf numFmtId="0" fontId="45" fillId="33" borderId="17" xfId="0" applyNumberFormat="1" applyFont="1" applyFill="1" applyBorder="1" applyAlignment="1" applyProtection="1">
      <alignment horizontal="center"/>
      <protection/>
    </xf>
    <xf numFmtId="2" fontId="26" fillId="0" borderId="16" xfId="0" applyNumberFormat="1" applyFont="1" applyBorder="1" applyAlignment="1" applyProtection="1">
      <alignment horizontal="center"/>
      <protection locked="0"/>
    </xf>
    <xf numFmtId="2" fontId="35" fillId="33" borderId="17" xfId="0" applyNumberFormat="1" applyFont="1" applyFill="1" applyBorder="1" applyAlignment="1" applyProtection="1">
      <alignment horizontal="center"/>
      <protection/>
    </xf>
    <xf numFmtId="2" fontId="21" fillId="0" borderId="16" xfId="0" applyNumberFormat="1" applyFont="1" applyBorder="1" applyAlignment="1" applyProtection="1">
      <alignment horizontal="center"/>
      <protection locked="0"/>
    </xf>
    <xf numFmtId="2" fontId="37" fillId="33" borderId="17" xfId="0" applyNumberFormat="1" applyFont="1" applyFill="1" applyBorder="1" applyAlignment="1" applyProtection="1">
      <alignment horizontal="center"/>
      <protection/>
    </xf>
    <xf numFmtId="2" fontId="16" fillId="0" borderId="16" xfId="0" applyNumberFormat="1" applyFont="1" applyBorder="1" applyAlignment="1" applyProtection="1">
      <alignment horizontal="center"/>
      <protection locked="0"/>
    </xf>
    <xf numFmtId="2" fontId="39" fillId="33" borderId="17" xfId="0" applyNumberFormat="1" applyFont="1" applyFill="1" applyBorder="1" applyAlignment="1" applyProtection="1">
      <alignment horizontal="center"/>
      <protection/>
    </xf>
    <xf numFmtId="2" fontId="46" fillId="0" borderId="18" xfId="0" applyNumberFormat="1" applyFont="1" applyBorder="1" applyAlignment="1" applyProtection="1">
      <alignment horizontal="center"/>
      <protection locked="0"/>
    </xf>
    <xf numFmtId="2" fontId="41" fillId="33" borderId="19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Border="1" applyAlignment="1" applyProtection="1">
      <alignment horizontal="center"/>
      <protection locked="0"/>
    </xf>
    <xf numFmtId="2" fontId="42" fillId="33" borderId="17" xfId="0" applyNumberFormat="1" applyFont="1" applyFill="1" applyBorder="1" applyAlignment="1" applyProtection="1">
      <alignment horizontal="center"/>
      <protection/>
    </xf>
    <xf numFmtId="2" fontId="47" fillId="0" borderId="16" xfId="0" applyNumberFormat="1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 locked="0"/>
    </xf>
    <xf numFmtId="2" fontId="17" fillId="33" borderId="17" xfId="0" applyNumberFormat="1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left"/>
      <protection locked="0"/>
    </xf>
    <xf numFmtId="0" fontId="30" fillId="0" borderId="20" xfId="0" applyFont="1" applyBorder="1" applyAlignment="1" applyProtection="1">
      <alignment horizontal="left"/>
      <protection locked="0"/>
    </xf>
    <xf numFmtId="2" fontId="48" fillId="33" borderId="17" xfId="0" applyNumberFormat="1" applyFont="1" applyFill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 horizontal="left"/>
      <protection locked="0"/>
    </xf>
    <xf numFmtId="2" fontId="50" fillId="33" borderId="17" xfId="0" applyNumberFormat="1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 locked="0"/>
    </xf>
    <xf numFmtId="0" fontId="44" fillId="0" borderId="20" xfId="0" applyFont="1" applyBorder="1" applyAlignment="1" applyProtection="1">
      <alignment/>
      <protection locked="0"/>
    </xf>
    <xf numFmtId="2" fontId="43" fillId="33" borderId="17" xfId="0" applyNumberFormat="1" applyFont="1" applyFill="1" applyBorder="1" applyAlignment="1" applyProtection="1">
      <alignment horizontal="center"/>
      <protection/>
    </xf>
    <xf numFmtId="0" fontId="51" fillId="0" borderId="20" xfId="0" applyFont="1" applyBorder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36" fillId="0" borderId="2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/>
      <protection locked="0"/>
    </xf>
    <xf numFmtId="0" fontId="55" fillId="0" borderId="20" xfId="0" applyFont="1" applyBorder="1" applyAlignment="1" applyProtection="1">
      <alignment/>
      <protection locked="0"/>
    </xf>
    <xf numFmtId="0" fontId="46" fillId="0" borderId="20" xfId="0" applyFont="1" applyBorder="1" applyAlignment="1" applyProtection="1">
      <alignment/>
      <protection locked="0"/>
    </xf>
    <xf numFmtId="0" fontId="30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2" fontId="47" fillId="33" borderId="16" xfId="0" applyNumberFormat="1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2" fontId="44" fillId="0" borderId="22" xfId="0" applyNumberFormat="1" applyFont="1" applyBorder="1" applyAlignment="1" applyProtection="1">
      <alignment horizontal="center"/>
      <protection locked="0"/>
    </xf>
    <xf numFmtId="2" fontId="26" fillId="0" borderId="22" xfId="0" applyNumberFormat="1" applyFont="1" applyBorder="1" applyAlignment="1" applyProtection="1">
      <alignment horizontal="center"/>
      <protection locked="0"/>
    </xf>
    <xf numFmtId="2" fontId="50" fillId="33" borderId="24" xfId="0" applyNumberFormat="1" applyFont="1" applyFill="1" applyBorder="1" applyAlignment="1" applyProtection="1">
      <alignment horizontal="center"/>
      <protection/>
    </xf>
    <xf numFmtId="2" fontId="21" fillId="0" borderId="22" xfId="0" applyNumberFormat="1" applyFont="1" applyBorder="1" applyAlignment="1" applyProtection="1">
      <alignment horizontal="center"/>
      <protection locked="0"/>
    </xf>
    <xf numFmtId="2" fontId="48" fillId="33" borderId="24" xfId="0" applyNumberFormat="1" applyFont="1" applyFill="1" applyBorder="1" applyAlignment="1" applyProtection="1">
      <alignment horizontal="center"/>
      <protection/>
    </xf>
    <xf numFmtId="2" fontId="16" fillId="0" borderId="22" xfId="0" applyNumberFormat="1" applyFont="1" applyBorder="1" applyAlignment="1" applyProtection="1">
      <alignment horizontal="center"/>
      <protection locked="0"/>
    </xf>
    <xf numFmtId="2" fontId="17" fillId="33" borderId="25" xfId="0" applyNumberFormat="1" applyFont="1" applyFill="1" applyBorder="1" applyAlignment="1" applyProtection="1">
      <alignment horizontal="center"/>
      <protection/>
    </xf>
    <xf numFmtId="2" fontId="46" fillId="0" borderId="26" xfId="0" applyNumberFormat="1" applyFont="1" applyBorder="1" applyAlignment="1" applyProtection="1">
      <alignment horizontal="center"/>
      <protection locked="0"/>
    </xf>
    <xf numFmtId="2" fontId="41" fillId="33" borderId="27" xfId="0" applyNumberFormat="1" applyFont="1" applyFill="1" applyBorder="1" applyAlignment="1" applyProtection="1">
      <alignment horizontal="center"/>
      <protection/>
    </xf>
    <xf numFmtId="2" fontId="5" fillId="0" borderId="22" xfId="0" applyNumberFormat="1" applyFont="1" applyBorder="1" applyAlignment="1" applyProtection="1">
      <alignment horizontal="center"/>
      <protection locked="0"/>
    </xf>
    <xf numFmtId="2" fontId="42" fillId="33" borderId="24" xfId="0" applyNumberFormat="1" applyFont="1" applyFill="1" applyBorder="1" applyAlignment="1" applyProtection="1">
      <alignment horizontal="center"/>
      <protection/>
    </xf>
    <xf numFmtId="2" fontId="43" fillId="33" borderId="25" xfId="0" applyNumberFormat="1" applyFont="1" applyFill="1" applyBorder="1" applyAlignment="1" applyProtection="1">
      <alignment horizontal="center"/>
      <protection/>
    </xf>
    <xf numFmtId="2" fontId="26" fillId="0" borderId="0" xfId="0" applyNumberFormat="1" applyFont="1" applyBorder="1" applyAlignment="1" applyProtection="1">
      <alignment/>
      <protection locked="0"/>
    </xf>
    <xf numFmtId="2" fontId="50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52" fillId="0" borderId="29" xfId="0" applyFont="1" applyBorder="1" applyAlignment="1" applyProtection="1">
      <alignment/>
      <protection locked="0"/>
    </xf>
    <xf numFmtId="0" fontId="30" fillId="0" borderId="14" xfId="0" applyFont="1" applyBorder="1" applyAlignment="1" applyProtection="1">
      <alignment horizontal="left"/>
      <protection locked="0"/>
    </xf>
    <xf numFmtId="1" fontId="43" fillId="0" borderId="13" xfId="0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2" fontId="44" fillId="0" borderId="30" xfId="0" applyNumberFormat="1" applyFont="1" applyBorder="1" applyAlignment="1" applyProtection="1">
      <alignment horizontal="center"/>
      <protection locked="0"/>
    </xf>
    <xf numFmtId="0" fontId="45" fillId="33" borderId="32" xfId="0" applyNumberFormat="1" applyFont="1" applyFill="1" applyBorder="1" applyAlignment="1" applyProtection="1">
      <alignment horizontal="center"/>
      <protection/>
    </xf>
    <xf numFmtId="2" fontId="26" fillId="0" borderId="30" xfId="0" applyNumberFormat="1" applyFont="1" applyBorder="1" applyAlignment="1" applyProtection="1">
      <alignment horizontal="center"/>
      <protection locked="0"/>
    </xf>
    <xf numFmtId="2" fontId="50" fillId="33" borderId="32" xfId="0" applyNumberFormat="1" applyFont="1" applyFill="1" applyBorder="1" applyAlignment="1" applyProtection="1">
      <alignment horizontal="center"/>
      <protection/>
    </xf>
    <xf numFmtId="2" fontId="21" fillId="0" borderId="30" xfId="0" applyNumberFormat="1" applyFont="1" applyBorder="1" applyAlignment="1" applyProtection="1">
      <alignment horizontal="center"/>
      <protection locked="0"/>
    </xf>
    <xf numFmtId="2" fontId="48" fillId="33" borderId="32" xfId="0" applyNumberFormat="1" applyFont="1" applyFill="1" applyBorder="1" applyAlignment="1" applyProtection="1">
      <alignment horizontal="center"/>
      <protection/>
    </xf>
    <xf numFmtId="2" fontId="16" fillId="0" borderId="30" xfId="0" applyNumberFormat="1" applyFont="1" applyBorder="1" applyAlignment="1" applyProtection="1">
      <alignment horizontal="center"/>
      <protection locked="0"/>
    </xf>
    <xf numFmtId="2" fontId="17" fillId="33" borderId="32" xfId="0" applyNumberFormat="1" applyFont="1" applyFill="1" applyBorder="1" applyAlignment="1" applyProtection="1">
      <alignment horizontal="center"/>
      <protection/>
    </xf>
    <xf numFmtId="2" fontId="46" fillId="0" borderId="31" xfId="0" applyNumberFormat="1" applyFont="1" applyBorder="1" applyAlignment="1" applyProtection="1">
      <alignment horizontal="center"/>
      <protection locked="0"/>
    </xf>
    <xf numFmtId="2" fontId="41" fillId="33" borderId="21" xfId="0" applyNumberFormat="1" applyFont="1" applyFill="1" applyBorder="1" applyAlignment="1" applyProtection="1">
      <alignment horizontal="center"/>
      <protection/>
    </xf>
    <xf numFmtId="2" fontId="5" fillId="0" borderId="30" xfId="0" applyNumberFormat="1" applyFont="1" applyBorder="1" applyAlignment="1" applyProtection="1">
      <alignment horizontal="center"/>
      <protection locked="0"/>
    </xf>
    <xf numFmtId="2" fontId="42" fillId="33" borderId="32" xfId="0" applyNumberFormat="1" applyFont="1" applyFill="1" applyBorder="1" applyAlignment="1" applyProtection="1">
      <alignment horizontal="center"/>
      <protection/>
    </xf>
    <xf numFmtId="2" fontId="47" fillId="0" borderId="30" xfId="0" applyNumberFormat="1" applyFont="1" applyFill="1" applyBorder="1" applyAlignment="1" applyProtection="1">
      <alignment horizontal="center"/>
      <protection/>
    </xf>
    <xf numFmtId="2" fontId="43" fillId="33" borderId="32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30" fillId="0" borderId="21" xfId="0" applyFont="1" applyBorder="1" applyAlignment="1" applyProtection="1">
      <alignment horizontal="left"/>
      <protection locked="0"/>
    </xf>
    <xf numFmtId="0" fontId="49" fillId="0" borderId="21" xfId="0" applyFont="1" applyBorder="1" applyAlignment="1" applyProtection="1">
      <alignment horizontal="left"/>
      <protection locked="0"/>
    </xf>
    <xf numFmtId="0" fontId="44" fillId="0" borderId="21" xfId="0" applyFont="1" applyBorder="1" applyAlignment="1" applyProtection="1">
      <alignment/>
      <protection locked="0"/>
    </xf>
    <xf numFmtId="0" fontId="51" fillId="0" borderId="21" xfId="0" applyFont="1" applyBorder="1" applyAlignment="1" applyProtection="1">
      <alignment/>
      <protection locked="0"/>
    </xf>
    <xf numFmtId="0" fontId="52" fillId="0" borderId="21" xfId="0" applyFont="1" applyBorder="1" applyAlignment="1" applyProtection="1">
      <alignment/>
      <protection locked="0"/>
    </xf>
    <xf numFmtId="0" fontId="36" fillId="0" borderId="21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53" fillId="0" borderId="21" xfId="0" applyFont="1" applyBorder="1" applyAlignment="1" applyProtection="1">
      <alignment/>
      <protection locked="0"/>
    </xf>
    <xf numFmtId="0" fontId="52" fillId="0" borderId="19" xfId="0" applyFont="1" applyBorder="1" applyAlignment="1" applyProtection="1">
      <alignment/>
      <protection locked="0"/>
    </xf>
    <xf numFmtId="0" fontId="54" fillId="0" borderId="21" xfId="0" applyFont="1" applyBorder="1" applyAlignment="1" applyProtection="1">
      <alignment/>
      <protection locked="0"/>
    </xf>
    <xf numFmtId="0" fontId="55" fillId="0" borderId="21" xfId="0" applyFont="1" applyBorder="1" applyAlignment="1" applyProtection="1">
      <alignment/>
      <protection locked="0"/>
    </xf>
    <xf numFmtId="0" fontId="46" fillId="0" borderId="21" xfId="0" applyFont="1" applyBorder="1" applyAlignment="1" applyProtection="1">
      <alignment/>
      <protection locked="0"/>
    </xf>
    <xf numFmtId="0" fontId="30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00" fillId="0" borderId="0" xfId="0" applyFont="1" applyAlignment="1" applyProtection="1">
      <alignment/>
      <protection locked="0"/>
    </xf>
    <xf numFmtId="0" fontId="101" fillId="0" borderId="0" xfId="0" applyFont="1" applyAlignment="1" applyProtection="1">
      <alignment horizontal="center"/>
      <protection locked="0"/>
    </xf>
    <xf numFmtId="0" fontId="100" fillId="0" borderId="0" xfId="0" applyFont="1" applyAlignment="1" applyProtection="1">
      <alignment horizontal="center" vertical="center"/>
      <protection locked="0"/>
    </xf>
    <xf numFmtId="0" fontId="102" fillId="0" borderId="0" xfId="0" applyFont="1" applyAlignment="1" applyProtection="1">
      <alignment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0" fillId="0" borderId="35" xfId="0" applyFont="1" applyBorder="1" applyAlignment="1" applyProtection="1">
      <alignment/>
      <protection locked="0"/>
    </xf>
    <xf numFmtId="0" fontId="30" fillId="0" borderId="35" xfId="0" applyFont="1" applyBorder="1" applyAlignment="1" applyProtection="1">
      <alignment horizontal="center"/>
      <protection locked="0"/>
    </xf>
    <xf numFmtId="0" fontId="103" fillId="0" borderId="35" xfId="0" applyFont="1" applyBorder="1" applyAlignment="1" applyProtection="1">
      <alignment/>
      <protection locked="0"/>
    </xf>
    <xf numFmtId="0" fontId="103" fillId="0" borderId="36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2" fontId="104" fillId="0" borderId="29" xfId="0" applyNumberFormat="1" applyFont="1" applyBorder="1" applyAlignment="1" applyProtection="1">
      <alignment vertical="center"/>
      <protection locked="0"/>
    </xf>
    <xf numFmtId="2" fontId="104" fillId="0" borderId="29" xfId="0" applyNumberFormat="1" applyFont="1" applyBorder="1" applyAlignment="1" applyProtection="1">
      <alignment horizontal="right" vertical="center"/>
      <protection locked="0"/>
    </xf>
    <xf numFmtId="0" fontId="104" fillId="0" borderId="17" xfId="0" applyFont="1" applyBorder="1" applyAlignment="1" applyProtection="1">
      <alignment vertical="center"/>
      <protection locked="0"/>
    </xf>
    <xf numFmtId="2" fontId="104" fillId="0" borderId="20" xfId="0" applyNumberFormat="1" applyFont="1" applyBorder="1" applyAlignment="1" applyProtection="1">
      <alignment horizontal="right" vertical="center"/>
      <protection locked="0"/>
    </xf>
    <xf numFmtId="0" fontId="104" fillId="0" borderId="32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2" fontId="5" fillId="0" borderId="20" xfId="0" applyNumberFormat="1" applyFont="1" applyBorder="1" applyAlignment="1" applyProtection="1">
      <alignment horizontal="right" vertical="center"/>
      <protection locked="0"/>
    </xf>
    <xf numFmtId="2" fontId="104" fillId="0" borderId="37" xfId="0" applyNumberFormat="1" applyFont="1" applyBorder="1" applyAlignment="1" applyProtection="1">
      <alignment vertical="center"/>
      <protection locked="0"/>
    </xf>
    <xf numFmtId="2" fontId="5" fillId="0" borderId="23" xfId="0" applyNumberFormat="1" applyFont="1" applyBorder="1" applyAlignment="1" applyProtection="1">
      <alignment horizontal="right" vertical="center"/>
      <protection locked="0"/>
    </xf>
    <xf numFmtId="2" fontId="104" fillId="0" borderId="37" xfId="0" applyNumberFormat="1" applyFont="1" applyBorder="1" applyAlignment="1" applyProtection="1">
      <alignment horizontal="right" vertical="center"/>
      <protection locked="0"/>
    </xf>
    <xf numFmtId="0" fontId="100" fillId="0" borderId="0" xfId="0" applyFont="1" applyAlignment="1" applyProtection="1">
      <alignment/>
      <protection locked="0"/>
    </xf>
    <xf numFmtId="0" fontId="105" fillId="0" borderId="20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2" fontId="104" fillId="0" borderId="20" xfId="0" applyNumberFormat="1" applyFont="1" applyBorder="1" applyAlignment="1" applyProtection="1">
      <alignment vertical="center"/>
      <protection locked="0"/>
    </xf>
    <xf numFmtId="0" fontId="105" fillId="0" borderId="30" xfId="0" applyFont="1" applyFill="1" applyBorder="1" applyAlignment="1">
      <alignment vertical="center"/>
    </xf>
    <xf numFmtId="0" fontId="105" fillId="0" borderId="38" xfId="0" applyFont="1" applyFill="1" applyBorder="1" applyAlignment="1">
      <alignment vertical="center"/>
    </xf>
    <xf numFmtId="0" fontId="49" fillId="0" borderId="23" xfId="0" applyFont="1" applyFill="1" applyBorder="1" applyAlignment="1">
      <alignment vertical="center"/>
    </xf>
    <xf numFmtId="0" fontId="105" fillId="0" borderId="23" xfId="0" applyFont="1" applyFill="1" applyBorder="1" applyAlignment="1">
      <alignment vertical="center"/>
    </xf>
    <xf numFmtId="2" fontId="104" fillId="0" borderId="23" xfId="0" applyNumberFormat="1" applyFon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/>
      <protection locked="0"/>
    </xf>
    <xf numFmtId="1" fontId="106" fillId="0" borderId="39" xfId="0" applyNumberFormat="1" applyFont="1" applyBorder="1" applyAlignment="1" applyProtection="1">
      <alignment horizontal="center"/>
      <protection locked="0"/>
    </xf>
    <xf numFmtId="2" fontId="106" fillId="0" borderId="40" xfId="0" applyNumberFormat="1" applyFont="1" applyBorder="1" applyAlignment="1" applyProtection="1">
      <alignment horizontal="center"/>
      <protection locked="0"/>
    </xf>
    <xf numFmtId="1" fontId="106" fillId="0" borderId="40" xfId="0" applyNumberFormat="1" applyFont="1" applyBorder="1" applyAlignment="1" applyProtection="1">
      <alignment horizontal="center"/>
      <protection locked="0"/>
    </xf>
    <xf numFmtId="2" fontId="106" fillId="34" borderId="16" xfId="0" applyNumberFormat="1" applyFont="1" applyFill="1" applyBorder="1" applyAlignment="1">
      <alignment horizontal="center"/>
    </xf>
    <xf numFmtId="2" fontId="58" fillId="0" borderId="18" xfId="0" applyNumberFormat="1" applyFont="1" applyBorder="1" applyAlignment="1" applyProtection="1">
      <alignment/>
      <protection locked="0"/>
    </xf>
    <xf numFmtId="0" fontId="58" fillId="0" borderId="41" xfId="0" applyFont="1" applyBorder="1" applyAlignment="1" applyProtection="1">
      <alignment horizontal="center"/>
      <protection locked="0"/>
    </xf>
    <xf numFmtId="2" fontId="59" fillId="35" borderId="18" xfId="0" applyNumberFormat="1" applyFont="1" applyFill="1" applyBorder="1" applyAlignment="1" applyProtection="1">
      <alignment/>
      <protection locked="0"/>
    </xf>
    <xf numFmtId="0" fontId="59" fillId="35" borderId="41" xfId="0" applyFont="1" applyFill="1" applyBorder="1" applyAlignment="1" applyProtection="1">
      <alignment horizontal="center"/>
      <protection locked="0"/>
    </xf>
    <xf numFmtId="2" fontId="106" fillId="34" borderId="42" xfId="0" applyNumberFormat="1" applyFont="1" applyFill="1" applyBorder="1" applyAlignment="1">
      <alignment horizontal="center"/>
    </xf>
    <xf numFmtId="2" fontId="58" fillId="0" borderId="43" xfId="0" applyNumberFormat="1" applyFont="1" applyBorder="1" applyAlignment="1" applyProtection="1">
      <alignment/>
      <protection locked="0"/>
    </xf>
    <xf numFmtId="0" fontId="58" fillId="0" borderId="44" xfId="0" applyFont="1" applyBorder="1" applyAlignment="1" applyProtection="1">
      <alignment horizontal="center"/>
      <protection locked="0"/>
    </xf>
    <xf numFmtId="2" fontId="106" fillId="34" borderId="45" xfId="0" applyNumberFormat="1" applyFont="1" applyFill="1" applyBorder="1" applyAlignment="1">
      <alignment horizontal="center"/>
    </xf>
    <xf numFmtId="2" fontId="58" fillId="0" borderId="46" xfId="0" applyNumberFormat="1" applyFont="1" applyBorder="1" applyAlignment="1" applyProtection="1">
      <alignment/>
      <protection locked="0"/>
    </xf>
    <xf numFmtId="0" fontId="58" fillId="0" borderId="47" xfId="0" applyFont="1" applyBorder="1" applyAlignment="1" applyProtection="1">
      <alignment horizontal="center"/>
      <protection locked="0"/>
    </xf>
    <xf numFmtId="2" fontId="106" fillId="34" borderId="22" xfId="0" applyNumberFormat="1" applyFont="1" applyFill="1" applyBorder="1" applyAlignment="1">
      <alignment horizontal="center"/>
    </xf>
    <xf numFmtId="2" fontId="58" fillId="0" borderId="26" xfId="0" applyNumberFormat="1" applyFont="1" applyBorder="1" applyAlignment="1" applyProtection="1">
      <alignment/>
      <protection locked="0"/>
    </xf>
    <xf numFmtId="0" fontId="58" fillId="0" borderId="48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2" fillId="0" borderId="0" xfId="0" applyFont="1" applyAlignment="1" applyProtection="1">
      <alignment horizontal="center"/>
      <protection locked="0"/>
    </xf>
    <xf numFmtId="0" fontId="103" fillId="0" borderId="36" xfId="0" applyFont="1" applyBorder="1" applyAlignment="1" applyProtection="1">
      <alignment horizontal="center"/>
      <protection locked="0"/>
    </xf>
    <xf numFmtId="0" fontId="104" fillId="0" borderId="17" xfId="0" applyFont="1" applyBorder="1" applyAlignment="1" applyProtection="1">
      <alignment horizontal="center" vertical="center"/>
      <protection locked="0"/>
    </xf>
    <xf numFmtId="0" fontId="104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5" fillId="0" borderId="29" xfId="0" applyNumberFormat="1" applyFont="1" applyBorder="1" applyAlignment="1" applyProtection="1">
      <alignment horizontal="right" vertical="center"/>
      <protection locked="0"/>
    </xf>
    <xf numFmtId="0" fontId="107" fillId="0" borderId="49" xfId="0" applyFont="1" applyBorder="1" applyAlignment="1" applyProtection="1">
      <alignment horizontal="center"/>
      <protection locked="0"/>
    </xf>
    <xf numFmtId="0" fontId="107" fillId="0" borderId="50" xfId="0" applyFont="1" applyBorder="1" applyAlignment="1" applyProtection="1">
      <alignment horizontal="center"/>
      <protection locked="0"/>
    </xf>
    <xf numFmtId="0" fontId="107" fillId="0" borderId="51" xfId="0" applyFont="1" applyBorder="1" applyAlignment="1" applyProtection="1">
      <alignment horizontal="center"/>
      <protection locked="0"/>
    </xf>
    <xf numFmtId="0" fontId="108" fillId="0" borderId="52" xfId="0" applyFont="1" applyBorder="1" applyAlignment="1" applyProtection="1">
      <alignment horizontal="center" vertical="center" wrapText="1"/>
      <protection locked="0"/>
    </xf>
    <xf numFmtId="0" fontId="108" fillId="0" borderId="0" xfId="0" applyFont="1" applyBorder="1" applyAlignment="1" applyProtection="1">
      <alignment horizontal="center" vertical="center" wrapText="1"/>
      <protection locked="0"/>
    </xf>
    <xf numFmtId="0" fontId="108" fillId="0" borderId="53" xfId="0" applyFont="1" applyBorder="1" applyAlignment="1" applyProtection="1">
      <alignment horizontal="center" vertical="center" wrapText="1"/>
      <protection locked="0"/>
    </xf>
    <xf numFmtId="0" fontId="108" fillId="0" borderId="54" xfId="0" applyFont="1" applyBorder="1" applyAlignment="1" applyProtection="1">
      <alignment horizontal="center" vertical="center" wrapText="1"/>
      <protection locked="0"/>
    </xf>
    <xf numFmtId="0" fontId="108" fillId="0" borderId="55" xfId="0" applyFont="1" applyBorder="1" applyAlignment="1" applyProtection="1">
      <alignment horizontal="center" vertical="center" wrapText="1"/>
      <protection locked="0"/>
    </xf>
    <xf numFmtId="0" fontId="108" fillId="0" borderId="56" xfId="0" applyFont="1" applyBorder="1" applyAlignment="1" applyProtection="1">
      <alignment horizontal="center" vertical="center" wrapText="1"/>
      <protection locked="0"/>
    </xf>
    <xf numFmtId="0" fontId="109" fillId="0" borderId="57" xfId="0" applyFont="1" applyBorder="1" applyAlignment="1" applyProtection="1">
      <alignment horizontal="center"/>
      <protection locked="0"/>
    </xf>
    <xf numFmtId="0" fontId="109" fillId="0" borderId="58" xfId="0" applyFont="1" applyBorder="1" applyAlignment="1" applyProtection="1">
      <alignment horizontal="center"/>
      <protection locked="0"/>
    </xf>
    <xf numFmtId="0" fontId="109" fillId="0" borderId="5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8" fillId="0" borderId="49" xfId="0" applyFont="1" applyBorder="1" applyAlignment="1" applyProtection="1">
      <alignment horizontal="center"/>
      <protection locked="0"/>
    </xf>
    <xf numFmtId="0" fontId="0" fillId="0" borderId="60" xfId="0" applyBorder="1" applyAlignment="1">
      <alignment horizontal="center"/>
    </xf>
    <xf numFmtId="0" fontId="19" fillId="0" borderId="49" xfId="0" applyFont="1" applyBorder="1" applyAlignment="1" applyProtection="1">
      <alignment horizontal="center"/>
      <protection locked="0"/>
    </xf>
    <xf numFmtId="0" fontId="0" fillId="0" borderId="60" xfId="0" applyBorder="1" applyAlignment="1">
      <alignment/>
    </xf>
    <xf numFmtId="0" fontId="20" fillId="0" borderId="49" xfId="0" applyFont="1" applyBorder="1" applyAlignment="1" applyProtection="1">
      <alignment horizontal="center"/>
      <protection locked="0"/>
    </xf>
    <xf numFmtId="0" fontId="21" fillId="0" borderId="60" xfId="0" applyFont="1" applyBorder="1" applyAlignment="1">
      <alignment/>
    </xf>
    <xf numFmtId="0" fontId="22" fillId="0" borderId="49" xfId="0" applyFont="1" applyBorder="1" applyAlignment="1" applyProtection="1">
      <alignment horizontal="center"/>
      <protection locked="0"/>
    </xf>
    <xf numFmtId="0" fontId="16" fillId="0" borderId="60" xfId="0" applyFont="1" applyBorder="1" applyAlignment="1">
      <alignment/>
    </xf>
    <xf numFmtId="0" fontId="23" fillId="0" borderId="49" xfId="0" applyFont="1" applyBorder="1" applyAlignment="1" applyProtection="1">
      <alignment horizontal="center"/>
      <protection locked="0"/>
    </xf>
    <xf numFmtId="0" fontId="24" fillId="0" borderId="49" xfId="0" applyFont="1" applyBorder="1" applyAlignment="1" applyProtection="1">
      <alignment horizontal="center"/>
      <protection locked="0"/>
    </xf>
    <xf numFmtId="0" fontId="5" fillId="0" borderId="60" xfId="0" applyFont="1" applyBorder="1" applyAlignment="1">
      <alignment horizontal="center"/>
    </xf>
    <xf numFmtId="0" fontId="25" fillId="0" borderId="49" xfId="0" applyFont="1" applyBorder="1" applyAlignment="1" applyProtection="1">
      <alignment horizontal="center"/>
      <protection locked="0"/>
    </xf>
    <xf numFmtId="0" fontId="7" fillId="0" borderId="60" xfId="0" applyFont="1" applyBorder="1" applyAlignment="1">
      <alignment/>
    </xf>
    <xf numFmtId="0" fontId="5" fillId="0" borderId="52" xfId="0" applyFont="1" applyBorder="1" applyAlignment="1" applyProtection="1">
      <alignment/>
      <protection locked="0"/>
    </xf>
    <xf numFmtId="0" fontId="5" fillId="0" borderId="44" xfId="0" applyFont="1" applyBorder="1" applyAlignment="1">
      <alignment/>
    </xf>
    <xf numFmtId="0" fontId="5" fillId="0" borderId="52" xfId="0" applyFont="1" applyBorder="1" applyAlignment="1">
      <alignment/>
    </xf>
    <xf numFmtId="0" fontId="26" fillId="0" borderId="52" xfId="0" applyFont="1" applyBorder="1" applyAlignment="1" applyProtection="1">
      <alignment/>
      <protection locked="0"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0" fontId="100" fillId="0" borderId="0" xfId="0" applyFont="1" applyAlignment="1" applyProtection="1">
      <alignment/>
      <protection locked="0"/>
    </xf>
    <xf numFmtId="0" fontId="100" fillId="0" borderId="61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0" fillId="0" borderId="61" xfId="0" applyBorder="1" applyAlignment="1">
      <alignment/>
    </xf>
    <xf numFmtId="0" fontId="21" fillId="0" borderId="52" xfId="0" applyFont="1" applyBorder="1" applyAlignment="1" applyProtection="1">
      <alignment/>
      <protection locked="0"/>
    </xf>
    <xf numFmtId="0" fontId="21" fillId="0" borderId="44" xfId="0" applyFont="1" applyBorder="1" applyAlignment="1">
      <alignment/>
    </xf>
    <xf numFmtId="0" fontId="21" fillId="0" borderId="52" xfId="0" applyFont="1" applyBorder="1" applyAlignment="1">
      <alignment/>
    </xf>
    <xf numFmtId="0" fontId="16" fillId="0" borderId="52" xfId="0" applyFont="1" applyBorder="1" applyAlignment="1" applyProtection="1">
      <alignment/>
      <protection locked="0"/>
    </xf>
    <xf numFmtId="0" fontId="16" fillId="0" borderId="44" xfId="0" applyFont="1" applyBorder="1" applyAlignment="1">
      <alignment/>
    </xf>
    <xf numFmtId="0" fontId="16" fillId="0" borderId="52" xfId="0" applyFont="1" applyBorder="1" applyAlignment="1">
      <alignment/>
    </xf>
    <xf numFmtId="0" fontId="110" fillId="0" borderId="52" xfId="0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352425</xdr:colOff>
      <xdr:row>5</xdr:row>
      <xdr:rowOff>66675</xdr:rowOff>
    </xdr:from>
    <xdr:ext cx="495300" cy="314325"/>
    <xdr:grpSp>
      <xdr:nvGrpSpPr>
        <xdr:cNvPr id="1" name="icon_V"/>
        <xdr:cNvGrpSpPr>
          <a:grpSpLocks/>
        </xdr:cNvGrpSpPr>
      </xdr:nvGrpSpPr>
      <xdr:grpSpPr>
        <a:xfrm>
          <a:off x="6610350" y="1752600"/>
          <a:ext cx="495300" cy="314325"/>
          <a:chOff x="372" y="227"/>
          <a:chExt cx="36" cy="36"/>
        </a:xfrm>
        <a:solidFill>
          <a:srgbClr val="FFFFFF"/>
        </a:solidFill>
      </xdr:grpSpPr>
      <xdr:sp>
        <xdr:nvSpPr>
          <xdr:cNvPr id="2" name="Rectangle 2"/>
          <xdr:cNvSpPr>
            <a:spLocks noChangeAspect="1"/>
          </xdr:cNvSpPr>
        </xdr:nvSpPr>
        <xdr:spPr>
          <a:xfrm>
            <a:off x="372" y="227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78" y="236"/>
            <a:ext cx="25" cy="20"/>
            <a:chOff x="378" y="236"/>
            <a:chExt cx="25" cy="20"/>
          </a:xfrm>
          <a:solidFill>
            <a:srgbClr val="FFFFFF"/>
          </a:solidFill>
        </xdr:grpSpPr>
        <xdr:sp>
          <xdr:nvSpPr>
            <xdr:cNvPr id="4" name="Line 4"/>
            <xdr:cNvSpPr>
              <a:spLocks noChangeAspect="1"/>
            </xdr:cNvSpPr>
          </xdr:nvSpPr>
          <xdr:spPr>
            <a:xfrm>
              <a:off x="392" y="236"/>
              <a:ext cx="0" cy="19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Freeform 5"/>
            <xdr:cNvSpPr>
              <a:spLocks noChangeAspect="1"/>
            </xdr:cNvSpPr>
          </xdr:nvSpPr>
          <xdr:spPr>
            <a:xfrm>
              <a:off x="381" y="255"/>
              <a:ext cx="21" cy="1"/>
            </a:xfrm>
            <a:custGeom>
              <a:pathLst>
                <a:path h="1" w="42">
                  <a:moveTo>
                    <a:pt x="0" y="0"/>
                  </a:moveTo>
                  <a:lnTo>
                    <a:pt x="42" y="0"/>
                  </a:ln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Freeform 6"/>
            <xdr:cNvSpPr>
              <a:spLocks noChangeAspect="1"/>
            </xdr:cNvSpPr>
          </xdr:nvSpPr>
          <xdr:spPr>
            <a:xfrm>
              <a:off x="378" y="236"/>
              <a:ext cx="25" cy="10"/>
            </a:xfrm>
            <a:custGeom>
              <a:pathLst>
                <a:path h="20" w="50">
                  <a:moveTo>
                    <a:pt x="50" y="0"/>
                  </a:moveTo>
                  <a:lnTo>
                    <a:pt x="14" y="0"/>
                  </a:lnTo>
                  <a:lnTo>
                    <a:pt x="9" y="1"/>
                  </a:lnTo>
                  <a:lnTo>
                    <a:pt x="6" y="3"/>
                  </a:lnTo>
                  <a:lnTo>
                    <a:pt x="3" y="6"/>
                  </a:lnTo>
                  <a:lnTo>
                    <a:pt x="2" y="9"/>
                  </a:lnTo>
                  <a:lnTo>
                    <a:pt x="0" y="20"/>
                  </a:ln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oneCellAnchor>
  <xdr:twoCellAnchor>
    <xdr:from>
      <xdr:col>4</xdr:col>
      <xdr:colOff>247650</xdr:colOff>
      <xdr:row>5</xdr:row>
      <xdr:rowOff>104775</xdr:rowOff>
    </xdr:from>
    <xdr:to>
      <xdr:col>5</xdr:col>
      <xdr:colOff>66675</xdr:colOff>
      <xdr:row>7</xdr:row>
      <xdr:rowOff>0</xdr:rowOff>
    </xdr:to>
    <xdr:grpSp>
      <xdr:nvGrpSpPr>
        <xdr:cNvPr id="7" name="Group 34"/>
        <xdr:cNvGrpSpPr>
          <a:grpSpLocks/>
        </xdr:cNvGrpSpPr>
      </xdr:nvGrpSpPr>
      <xdr:grpSpPr>
        <a:xfrm>
          <a:off x="3381375" y="1790700"/>
          <a:ext cx="400050" cy="523875"/>
          <a:chOff x="1417" y="230"/>
          <a:chExt cx="59" cy="61"/>
        </a:xfrm>
        <a:solidFill>
          <a:srgbClr val="FFFFFF"/>
        </a:solidFill>
      </xdr:grpSpPr>
      <xdr:sp>
        <xdr:nvSpPr>
          <xdr:cNvPr id="8" name="Rectangle 32"/>
          <xdr:cNvSpPr>
            <a:spLocks noChangeAspect="1"/>
          </xdr:cNvSpPr>
        </xdr:nvSpPr>
        <xdr:spPr>
          <a:xfrm>
            <a:off x="1417" y="230"/>
            <a:ext cx="59" cy="6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33"/>
          <xdr:cNvSpPr>
            <a:spLocks noChangeAspect="1"/>
          </xdr:cNvSpPr>
        </xdr:nvSpPr>
        <xdr:spPr>
          <a:xfrm>
            <a:off x="1425" y="238"/>
            <a:ext cx="43" cy="4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6</xdr:col>
      <xdr:colOff>342900</xdr:colOff>
      <xdr:row>5</xdr:row>
      <xdr:rowOff>66675</xdr:rowOff>
    </xdr:from>
    <xdr:ext cx="476250" cy="314325"/>
    <xdr:grpSp>
      <xdr:nvGrpSpPr>
        <xdr:cNvPr id="10" name="icon_PH"/>
        <xdr:cNvGrpSpPr>
          <a:grpSpLocks/>
        </xdr:cNvGrpSpPr>
      </xdr:nvGrpSpPr>
      <xdr:grpSpPr>
        <a:xfrm>
          <a:off x="4505325" y="1752600"/>
          <a:ext cx="476250" cy="314325"/>
          <a:chOff x="158" y="227"/>
          <a:chExt cx="36" cy="36"/>
        </a:xfrm>
        <a:solidFill>
          <a:srgbClr val="FFFFFF"/>
        </a:solidFill>
      </xdr:grpSpPr>
      <xdr:sp>
        <xdr:nvSpPr>
          <xdr:cNvPr id="11" name="Rectangle 66"/>
          <xdr:cNvSpPr>
            <a:spLocks noChangeAspect="1"/>
          </xdr:cNvSpPr>
        </xdr:nvSpPr>
        <xdr:spPr>
          <a:xfrm>
            <a:off x="158" y="227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2" name="Group 67"/>
          <xdr:cNvGrpSpPr>
            <a:grpSpLocks noChangeAspect="1"/>
          </xdr:cNvGrpSpPr>
        </xdr:nvGrpSpPr>
        <xdr:grpSpPr>
          <a:xfrm>
            <a:off x="163" y="235"/>
            <a:ext cx="27" cy="24"/>
            <a:chOff x="191" y="46"/>
            <a:chExt cx="53" cy="47"/>
          </a:xfrm>
          <a:solidFill>
            <a:srgbClr val="FFFFFF"/>
          </a:solidFill>
        </xdr:grpSpPr>
        <xdr:sp>
          <xdr:nvSpPr>
            <xdr:cNvPr id="13" name="Oval 68"/>
            <xdr:cNvSpPr>
              <a:spLocks noChangeAspect="1"/>
            </xdr:cNvSpPr>
          </xdr:nvSpPr>
          <xdr:spPr>
            <a:xfrm>
              <a:off x="204" y="46"/>
              <a:ext cx="8" cy="12"/>
            </a:xfrm>
            <a:prstGeom prst="ellips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Oval 69"/>
            <xdr:cNvSpPr>
              <a:spLocks noChangeAspect="1"/>
            </xdr:cNvSpPr>
          </xdr:nvSpPr>
          <xdr:spPr>
            <a:xfrm>
              <a:off x="223" y="46"/>
              <a:ext cx="8" cy="12"/>
            </a:xfrm>
            <a:prstGeom prst="ellips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Freeform 70"/>
            <xdr:cNvSpPr>
              <a:spLocks noChangeAspect="1"/>
            </xdr:cNvSpPr>
          </xdr:nvSpPr>
          <xdr:spPr>
            <a:xfrm>
              <a:off x="191" y="52"/>
              <a:ext cx="53" cy="41"/>
            </a:xfrm>
            <a:custGeom>
              <a:pathLst>
                <a:path h="41" w="53">
                  <a:moveTo>
                    <a:pt x="1" y="0"/>
                  </a:moveTo>
                  <a:lnTo>
                    <a:pt x="52" y="0"/>
                  </a:lnTo>
                  <a:lnTo>
                    <a:pt x="53" y="2"/>
                  </a:lnTo>
                  <a:lnTo>
                    <a:pt x="53" y="10"/>
                  </a:lnTo>
                  <a:lnTo>
                    <a:pt x="45" y="16"/>
                  </a:lnTo>
                  <a:lnTo>
                    <a:pt x="51" y="41"/>
                  </a:lnTo>
                  <a:lnTo>
                    <a:pt x="47" y="41"/>
                  </a:lnTo>
                  <a:lnTo>
                    <a:pt x="36" y="18"/>
                  </a:lnTo>
                  <a:lnTo>
                    <a:pt x="17" y="18"/>
                  </a:lnTo>
                  <a:lnTo>
                    <a:pt x="5" y="41"/>
                  </a:lnTo>
                  <a:lnTo>
                    <a:pt x="1" y="41"/>
                  </a:lnTo>
                  <a:lnTo>
                    <a:pt x="8" y="17"/>
                  </a:lnTo>
                  <a:lnTo>
                    <a:pt x="0" y="10"/>
                  </a:lnTo>
                  <a:lnTo>
                    <a:pt x="0" y="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oneCellAnchor>
  <xdr:oneCellAnchor>
    <xdr:from>
      <xdr:col>8</xdr:col>
      <xdr:colOff>333375</xdr:colOff>
      <xdr:row>5</xdr:row>
      <xdr:rowOff>66675</xdr:rowOff>
    </xdr:from>
    <xdr:ext cx="476250" cy="314325"/>
    <xdr:grpSp>
      <xdr:nvGrpSpPr>
        <xdr:cNvPr id="16" name="icon_R"/>
        <xdr:cNvGrpSpPr>
          <a:grpSpLocks/>
        </xdr:cNvGrpSpPr>
      </xdr:nvGrpSpPr>
      <xdr:grpSpPr>
        <a:xfrm>
          <a:off x="5572125" y="1752600"/>
          <a:ext cx="476250" cy="314325"/>
          <a:chOff x="265" y="227"/>
          <a:chExt cx="36" cy="36"/>
        </a:xfrm>
        <a:solidFill>
          <a:srgbClr val="FFFFFF"/>
        </a:solidFill>
      </xdr:grpSpPr>
      <xdr:sp>
        <xdr:nvSpPr>
          <xdr:cNvPr id="17" name="Rectangle 78"/>
          <xdr:cNvSpPr>
            <a:spLocks noChangeAspect="1"/>
          </xdr:cNvSpPr>
        </xdr:nvSpPr>
        <xdr:spPr>
          <a:xfrm>
            <a:off x="265" y="227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8" name="Group 79"/>
          <xdr:cNvGrpSpPr>
            <a:grpSpLocks/>
          </xdr:cNvGrpSpPr>
        </xdr:nvGrpSpPr>
        <xdr:grpSpPr>
          <a:xfrm>
            <a:off x="270" y="227"/>
            <a:ext cx="26" cy="29"/>
            <a:chOff x="270" y="227"/>
            <a:chExt cx="26" cy="29"/>
          </a:xfrm>
          <a:solidFill>
            <a:srgbClr val="FFFFFF"/>
          </a:solidFill>
        </xdr:grpSpPr>
        <xdr:grpSp>
          <xdr:nvGrpSpPr>
            <xdr:cNvPr id="19" name="Group 80"/>
            <xdr:cNvGrpSpPr>
              <a:grpSpLocks noChangeAspect="1"/>
            </xdr:cNvGrpSpPr>
          </xdr:nvGrpSpPr>
          <xdr:grpSpPr>
            <a:xfrm>
              <a:off x="270" y="227"/>
              <a:ext cx="11" cy="29"/>
              <a:chOff x="299" y="32"/>
              <a:chExt cx="21" cy="57"/>
            </a:xfrm>
            <a:solidFill>
              <a:srgbClr val="FFFFFF"/>
            </a:solidFill>
          </xdr:grpSpPr>
          <xdr:sp>
            <xdr:nvSpPr>
              <xdr:cNvPr id="20" name="Line 81"/>
              <xdr:cNvSpPr>
                <a:spLocks noChangeAspect="1"/>
              </xdr:cNvSpPr>
            </xdr:nvSpPr>
            <xdr:spPr>
              <a:xfrm>
                <a:off x="309" y="32"/>
                <a:ext cx="0" cy="36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1" name="Oval 82"/>
              <xdr:cNvSpPr>
                <a:spLocks noChangeAspect="1"/>
              </xdr:cNvSpPr>
            </xdr:nvSpPr>
            <xdr:spPr>
              <a:xfrm>
                <a:off x="299" y="68"/>
                <a:ext cx="21" cy="21"/>
              </a:xfrm>
              <a:prstGeom prst="ellips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22" name="Group 83"/>
            <xdr:cNvGrpSpPr>
              <a:grpSpLocks noChangeAspect="1"/>
            </xdr:cNvGrpSpPr>
          </xdr:nvGrpSpPr>
          <xdr:grpSpPr>
            <a:xfrm>
              <a:off x="286" y="227"/>
              <a:ext cx="10" cy="29"/>
              <a:chOff x="299" y="32"/>
              <a:chExt cx="21" cy="57"/>
            </a:xfrm>
            <a:solidFill>
              <a:srgbClr val="FFFFFF"/>
            </a:solidFill>
          </xdr:grpSpPr>
          <xdr:sp>
            <xdr:nvSpPr>
              <xdr:cNvPr id="23" name="Line 84"/>
              <xdr:cNvSpPr>
                <a:spLocks noChangeAspect="1"/>
              </xdr:cNvSpPr>
            </xdr:nvSpPr>
            <xdr:spPr>
              <a:xfrm>
                <a:off x="309" y="32"/>
                <a:ext cx="0" cy="36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4" name="Oval 85"/>
              <xdr:cNvSpPr>
                <a:spLocks noChangeAspect="1"/>
              </xdr:cNvSpPr>
            </xdr:nvSpPr>
            <xdr:spPr>
              <a:xfrm>
                <a:off x="299" y="68"/>
                <a:ext cx="21" cy="21"/>
              </a:xfrm>
              <a:prstGeom prst="ellips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oneCellAnchor>
  <xdr:oneCellAnchor>
    <xdr:from>
      <xdr:col>12</xdr:col>
      <xdr:colOff>342900</xdr:colOff>
      <xdr:row>5</xdr:row>
      <xdr:rowOff>85725</xdr:rowOff>
    </xdr:from>
    <xdr:ext cx="447675" cy="295275"/>
    <xdr:grpSp>
      <xdr:nvGrpSpPr>
        <xdr:cNvPr id="25" name="icon_PB"/>
        <xdr:cNvGrpSpPr>
          <a:grpSpLocks/>
        </xdr:cNvGrpSpPr>
      </xdr:nvGrpSpPr>
      <xdr:grpSpPr>
        <a:xfrm>
          <a:off x="7639050" y="1771650"/>
          <a:ext cx="447675" cy="295275"/>
          <a:chOff x="479" y="227"/>
          <a:chExt cx="36" cy="36"/>
        </a:xfrm>
        <a:solidFill>
          <a:srgbClr val="FFFFFF"/>
        </a:solidFill>
      </xdr:grpSpPr>
      <xdr:sp>
        <xdr:nvSpPr>
          <xdr:cNvPr id="26" name="Rectangle 87"/>
          <xdr:cNvSpPr>
            <a:spLocks noChangeAspect="1"/>
          </xdr:cNvSpPr>
        </xdr:nvSpPr>
        <xdr:spPr>
          <a:xfrm>
            <a:off x="479" y="227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7" name="Group 88"/>
          <xdr:cNvGrpSpPr>
            <a:grpSpLocks/>
          </xdr:cNvGrpSpPr>
        </xdr:nvGrpSpPr>
        <xdr:grpSpPr>
          <a:xfrm>
            <a:off x="481" y="234"/>
            <a:ext cx="31" cy="22"/>
            <a:chOff x="482" y="234"/>
            <a:chExt cx="31" cy="22"/>
          </a:xfrm>
          <a:solidFill>
            <a:srgbClr val="FFFFFF"/>
          </a:solidFill>
        </xdr:grpSpPr>
        <xdr:grpSp>
          <xdr:nvGrpSpPr>
            <xdr:cNvPr id="28" name="Group 89"/>
            <xdr:cNvGrpSpPr>
              <a:grpSpLocks/>
            </xdr:cNvGrpSpPr>
          </xdr:nvGrpSpPr>
          <xdr:grpSpPr>
            <a:xfrm>
              <a:off x="487" y="235"/>
              <a:ext cx="20" cy="21"/>
              <a:chOff x="487" y="236"/>
              <a:chExt cx="20" cy="21"/>
            </a:xfrm>
            <a:solidFill>
              <a:srgbClr val="FFFFFF"/>
            </a:solidFill>
          </xdr:grpSpPr>
          <xdr:sp>
            <xdr:nvSpPr>
              <xdr:cNvPr id="29" name="Line 90"/>
              <xdr:cNvSpPr>
                <a:spLocks noChangeAspect="1"/>
              </xdr:cNvSpPr>
            </xdr:nvSpPr>
            <xdr:spPr>
              <a:xfrm>
                <a:off x="487" y="241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Line 91"/>
              <xdr:cNvSpPr>
                <a:spLocks noChangeAspect="1"/>
              </xdr:cNvSpPr>
            </xdr:nvSpPr>
            <xdr:spPr>
              <a:xfrm>
                <a:off x="504" y="241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Line 92"/>
              <xdr:cNvSpPr>
                <a:spLocks noChangeAspect="1"/>
              </xdr:cNvSpPr>
            </xdr:nvSpPr>
            <xdr:spPr>
              <a:xfrm>
                <a:off x="491" y="236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93"/>
              <xdr:cNvSpPr>
                <a:spLocks noChangeAspect="1"/>
              </xdr:cNvSpPr>
            </xdr:nvSpPr>
            <xdr:spPr>
              <a:xfrm>
                <a:off x="507" y="236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33" name="Freeform 94"/>
            <xdr:cNvSpPr>
              <a:spLocks noChangeAspect="1"/>
            </xdr:cNvSpPr>
          </xdr:nvSpPr>
          <xdr:spPr>
            <a:xfrm>
              <a:off x="482" y="239"/>
              <a:ext cx="28" cy="3"/>
            </a:xfrm>
            <a:custGeom>
              <a:pathLst>
                <a:path h="6" w="55">
                  <a:moveTo>
                    <a:pt x="1" y="0"/>
                  </a:moveTo>
                  <a:lnTo>
                    <a:pt x="54" y="0"/>
                  </a:lnTo>
                  <a:lnTo>
                    <a:pt x="55" y="2"/>
                  </a:lnTo>
                  <a:lnTo>
                    <a:pt x="55" y="4"/>
                  </a:lnTo>
                  <a:lnTo>
                    <a:pt x="54" y="6"/>
                  </a:lnTo>
                  <a:lnTo>
                    <a:pt x="1" y="6"/>
                  </a:lnTo>
                  <a:lnTo>
                    <a:pt x="0" y="4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317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Freeform 95"/>
            <xdr:cNvSpPr>
              <a:spLocks noChangeAspect="1"/>
            </xdr:cNvSpPr>
          </xdr:nvSpPr>
          <xdr:spPr>
            <a:xfrm>
              <a:off x="485" y="234"/>
              <a:ext cx="28" cy="3"/>
            </a:xfrm>
            <a:custGeom>
              <a:pathLst>
                <a:path h="6" w="55">
                  <a:moveTo>
                    <a:pt x="1" y="0"/>
                  </a:moveTo>
                  <a:lnTo>
                    <a:pt x="54" y="0"/>
                  </a:lnTo>
                  <a:lnTo>
                    <a:pt x="55" y="2"/>
                  </a:lnTo>
                  <a:lnTo>
                    <a:pt x="55" y="4"/>
                  </a:lnTo>
                  <a:lnTo>
                    <a:pt x="54" y="6"/>
                  </a:lnTo>
                  <a:lnTo>
                    <a:pt x="1" y="6"/>
                  </a:lnTo>
                  <a:lnTo>
                    <a:pt x="0" y="4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317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oneCellAnchor>
  <xdr:oneCellAnchor>
    <xdr:from>
      <xdr:col>14</xdr:col>
      <xdr:colOff>323850</xdr:colOff>
      <xdr:row>5</xdr:row>
      <xdr:rowOff>47625</xdr:rowOff>
    </xdr:from>
    <xdr:ext cx="409575" cy="333375"/>
    <xdr:grpSp>
      <xdr:nvGrpSpPr>
        <xdr:cNvPr id="35" name="icon_HB"/>
        <xdr:cNvGrpSpPr>
          <a:grpSpLocks/>
        </xdr:cNvGrpSpPr>
      </xdr:nvGrpSpPr>
      <xdr:grpSpPr>
        <a:xfrm>
          <a:off x="8658225" y="1733550"/>
          <a:ext cx="409575" cy="333375"/>
          <a:chOff x="583" y="230"/>
          <a:chExt cx="36" cy="36"/>
        </a:xfrm>
        <a:solidFill>
          <a:srgbClr val="FFFFFF"/>
        </a:solidFill>
      </xdr:grpSpPr>
      <xdr:sp>
        <xdr:nvSpPr>
          <xdr:cNvPr id="36" name="Rectangle 97"/>
          <xdr:cNvSpPr>
            <a:spLocks noChangeAspect="1"/>
          </xdr:cNvSpPr>
        </xdr:nvSpPr>
        <xdr:spPr>
          <a:xfrm>
            <a:off x="583" y="230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7" name="Group 98"/>
          <xdr:cNvGrpSpPr>
            <a:grpSpLocks/>
          </xdr:cNvGrpSpPr>
        </xdr:nvGrpSpPr>
        <xdr:grpSpPr>
          <a:xfrm>
            <a:off x="586" y="236"/>
            <a:ext cx="30" cy="25"/>
            <a:chOff x="587" y="237"/>
            <a:chExt cx="30" cy="25"/>
          </a:xfrm>
          <a:solidFill>
            <a:srgbClr val="FFFFFF"/>
          </a:solidFill>
        </xdr:grpSpPr>
        <xdr:sp>
          <xdr:nvSpPr>
            <xdr:cNvPr id="38" name="Line 99"/>
            <xdr:cNvSpPr>
              <a:spLocks noChangeAspect="1"/>
            </xdr:cNvSpPr>
          </xdr:nvSpPr>
          <xdr:spPr>
            <a:xfrm>
              <a:off x="590" y="239"/>
              <a:ext cx="22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" name="Line 100"/>
            <xdr:cNvSpPr>
              <a:spLocks noChangeAspect="1"/>
            </xdr:cNvSpPr>
          </xdr:nvSpPr>
          <xdr:spPr>
            <a:xfrm flipH="1">
              <a:off x="587" y="238"/>
              <a:ext cx="3" cy="24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" name="Line 101"/>
            <xdr:cNvSpPr>
              <a:spLocks noChangeAspect="1"/>
            </xdr:cNvSpPr>
          </xdr:nvSpPr>
          <xdr:spPr>
            <a:xfrm>
              <a:off x="612" y="238"/>
              <a:ext cx="5" cy="24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" name="Line 102"/>
            <xdr:cNvSpPr>
              <a:spLocks noChangeAspect="1"/>
            </xdr:cNvSpPr>
          </xdr:nvSpPr>
          <xdr:spPr>
            <a:xfrm flipV="1">
              <a:off x="591" y="237"/>
              <a:ext cx="0" cy="2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2" name="Line 103"/>
            <xdr:cNvSpPr>
              <a:spLocks noChangeAspect="1"/>
            </xdr:cNvSpPr>
          </xdr:nvSpPr>
          <xdr:spPr>
            <a:xfrm flipV="1">
              <a:off x="611" y="237"/>
              <a:ext cx="0" cy="2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oneCellAnchor>
  <xdr:twoCellAnchor editAs="oneCell">
    <xdr:from>
      <xdr:col>1</xdr:col>
      <xdr:colOff>285750</xdr:colOff>
      <xdr:row>0</xdr:row>
      <xdr:rowOff>9525</xdr:rowOff>
    </xdr:from>
    <xdr:to>
      <xdr:col>2</xdr:col>
      <xdr:colOff>676275</xdr:colOff>
      <xdr:row>6</xdr:row>
      <xdr:rowOff>266700</xdr:rowOff>
    </xdr:to>
    <xdr:pic>
      <xdr:nvPicPr>
        <xdr:cNvPr id="43" name="Picture 956" descr="movie::file://localhost/Users/macbookpro/Desktop/sagf%20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525"/>
          <a:ext cx="15049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104775</xdr:rowOff>
    </xdr:from>
    <xdr:to>
      <xdr:col>16</xdr:col>
      <xdr:colOff>552450</xdr:colOff>
      <xdr:row>3</xdr:row>
      <xdr:rowOff>66675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04775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352425</xdr:colOff>
      <xdr:row>5</xdr:row>
      <xdr:rowOff>66675</xdr:rowOff>
    </xdr:from>
    <xdr:ext cx="495300" cy="314325"/>
    <xdr:grpSp>
      <xdr:nvGrpSpPr>
        <xdr:cNvPr id="1" name="icon_V"/>
        <xdr:cNvGrpSpPr>
          <a:grpSpLocks/>
        </xdr:cNvGrpSpPr>
      </xdr:nvGrpSpPr>
      <xdr:grpSpPr>
        <a:xfrm>
          <a:off x="6438900" y="1752600"/>
          <a:ext cx="495300" cy="314325"/>
          <a:chOff x="372" y="227"/>
          <a:chExt cx="36" cy="36"/>
        </a:xfrm>
        <a:solidFill>
          <a:srgbClr val="FFFFFF"/>
        </a:solidFill>
      </xdr:grpSpPr>
      <xdr:sp>
        <xdr:nvSpPr>
          <xdr:cNvPr id="2" name="Rectangle 2"/>
          <xdr:cNvSpPr>
            <a:spLocks noChangeAspect="1"/>
          </xdr:cNvSpPr>
        </xdr:nvSpPr>
        <xdr:spPr>
          <a:xfrm>
            <a:off x="372" y="227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78" y="236"/>
            <a:ext cx="25" cy="20"/>
            <a:chOff x="378" y="236"/>
            <a:chExt cx="25" cy="20"/>
          </a:xfrm>
          <a:solidFill>
            <a:srgbClr val="FFFFFF"/>
          </a:solidFill>
        </xdr:grpSpPr>
        <xdr:sp>
          <xdr:nvSpPr>
            <xdr:cNvPr id="4" name="Line 4"/>
            <xdr:cNvSpPr>
              <a:spLocks noChangeAspect="1"/>
            </xdr:cNvSpPr>
          </xdr:nvSpPr>
          <xdr:spPr>
            <a:xfrm>
              <a:off x="392" y="236"/>
              <a:ext cx="0" cy="19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Freeform 5"/>
            <xdr:cNvSpPr>
              <a:spLocks noChangeAspect="1"/>
            </xdr:cNvSpPr>
          </xdr:nvSpPr>
          <xdr:spPr>
            <a:xfrm>
              <a:off x="381" y="255"/>
              <a:ext cx="21" cy="1"/>
            </a:xfrm>
            <a:custGeom>
              <a:pathLst>
                <a:path h="1" w="42">
                  <a:moveTo>
                    <a:pt x="0" y="0"/>
                  </a:moveTo>
                  <a:lnTo>
                    <a:pt x="42" y="0"/>
                  </a:ln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Freeform 6"/>
            <xdr:cNvSpPr>
              <a:spLocks noChangeAspect="1"/>
            </xdr:cNvSpPr>
          </xdr:nvSpPr>
          <xdr:spPr>
            <a:xfrm>
              <a:off x="378" y="236"/>
              <a:ext cx="25" cy="10"/>
            </a:xfrm>
            <a:custGeom>
              <a:pathLst>
                <a:path h="20" w="50">
                  <a:moveTo>
                    <a:pt x="50" y="0"/>
                  </a:moveTo>
                  <a:lnTo>
                    <a:pt x="14" y="0"/>
                  </a:lnTo>
                  <a:lnTo>
                    <a:pt x="9" y="1"/>
                  </a:lnTo>
                  <a:lnTo>
                    <a:pt x="6" y="3"/>
                  </a:lnTo>
                  <a:lnTo>
                    <a:pt x="3" y="6"/>
                  </a:lnTo>
                  <a:lnTo>
                    <a:pt x="2" y="9"/>
                  </a:lnTo>
                  <a:lnTo>
                    <a:pt x="0" y="20"/>
                  </a:ln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oneCellAnchor>
  <xdr:twoCellAnchor>
    <xdr:from>
      <xdr:col>4</xdr:col>
      <xdr:colOff>247650</xdr:colOff>
      <xdr:row>5</xdr:row>
      <xdr:rowOff>104775</xdr:rowOff>
    </xdr:from>
    <xdr:to>
      <xdr:col>5</xdr:col>
      <xdr:colOff>66675</xdr:colOff>
      <xdr:row>7</xdr:row>
      <xdr:rowOff>0</xdr:rowOff>
    </xdr:to>
    <xdr:grpSp>
      <xdr:nvGrpSpPr>
        <xdr:cNvPr id="7" name="Group 34"/>
        <xdr:cNvGrpSpPr>
          <a:grpSpLocks/>
        </xdr:cNvGrpSpPr>
      </xdr:nvGrpSpPr>
      <xdr:grpSpPr>
        <a:xfrm>
          <a:off x="3209925" y="1790700"/>
          <a:ext cx="400050" cy="523875"/>
          <a:chOff x="1417" y="230"/>
          <a:chExt cx="59" cy="61"/>
        </a:xfrm>
        <a:solidFill>
          <a:srgbClr val="FFFFFF"/>
        </a:solidFill>
      </xdr:grpSpPr>
      <xdr:sp>
        <xdr:nvSpPr>
          <xdr:cNvPr id="8" name="Rectangle 32"/>
          <xdr:cNvSpPr>
            <a:spLocks noChangeAspect="1"/>
          </xdr:cNvSpPr>
        </xdr:nvSpPr>
        <xdr:spPr>
          <a:xfrm>
            <a:off x="1417" y="230"/>
            <a:ext cx="59" cy="6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33"/>
          <xdr:cNvSpPr>
            <a:spLocks noChangeAspect="1"/>
          </xdr:cNvSpPr>
        </xdr:nvSpPr>
        <xdr:spPr>
          <a:xfrm>
            <a:off x="1425" y="238"/>
            <a:ext cx="43" cy="4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6</xdr:col>
      <xdr:colOff>342900</xdr:colOff>
      <xdr:row>5</xdr:row>
      <xdr:rowOff>66675</xdr:rowOff>
    </xdr:from>
    <xdr:ext cx="476250" cy="314325"/>
    <xdr:grpSp>
      <xdr:nvGrpSpPr>
        <xdr:cNvPr id="10" name="icon_PH"/>
        <xdr:cNvGrpSpPr>
          <a:grpSpLocks/>
        </xdr:cNvGrpSpPr>
      </xdr:nvGrpSpPr>
      <xdr:grpSpPr>
        <a:xfrm>
          <a:off x="4333875" y="1752600"/>
          <a:ext cx="476250" cy="314325"/>
          <a:chOff x="158" y="227"/>
          <a:chExt cx="36" cy="36"/>
        </a:xfrm>
        <a:solidFill>
          <a:srgbClr val="FFFFFF"/>
        </a:solidFill>
      </xdr:grpSpPr>
      <xdr:sp>
        <xdr:nvSpPr>
          <xdr:cNvPr id="11" name="Rectangle 66"/>
          <xdr:cNvSpPr>
            <a:spLocks noChangeAspect="1"/>
          </xdr:cNvSpPr>
        </xdr:nvSpPr>
        <xdr:spPr>
          <a:xfrm>
            <a:off x="158" y="227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2" name="Group 67"/>
          <xdr:cNvGrpSpPr>
            <a:grpSpLocks noChangeAspect="1"/>
          </xdr:cNvGrpSpPr>
        </xdr:nvGrpSpPr>
        <xdr:grpSpPr>
          <a:xfrm>
            <a:off x="163" y="235"/>
            <a:ext cx="27" cy="24"/>
            <a:chOff x="191" y="46"/>
            <a:chExt cx="53" cy="47"/>
          </a:xfrm>
          <a:solidFill>
            <a:srgbClr val="FFFFFF"/>
          </a:solidFill>
        </xdr:grpSpPr>
        <xdr:sp>
          <xdr:nvSpPr>
            <xdr:cNvPr id="13" name="Oval 68"/>
            <xdr:cNvSpPr>
              <a:spLocks noChangeAspect="1"/>
            </xdr:cNvSpPr>
          </xdr:nvSpPr>
          <xdr:spPr>
            <a:xfrm>
              <a:off x="204" y="46"/>
              <a:ext cx="8" cy="12"/>
            </a:xfrm>
            <a:prstGeom prst="ellips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Oval 69"/>
            <xdr:cNvSpPr>
              <a:spLocks noChangeAspect="1"/>
            </xdr:cNvSpPr>
          </xdr:nvSpPr>
          <xdr:spPr>
            <a:xfrm>
              <a:off x="223" y="46"/>
              <a:ext cx="8" cy="12"/>
            </a:xfrm>
            <a:prstGeom prst="ellips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Freeform 70"/>
            <xdr:cNvSpPr>
              <a:spLocks noChangeAspect="1"/>
            </xdr:cNvSpPr>
          </xdr:nvSpPr>
          <xdr:spPr>
            <a:xfrm>
              <a:off x="191" y="52"/>
              <a:ext cx="53" cy="41"/>
            </a:xfrm>
            <a:custGeom>
              <a:pathLst>
                <a:path h="41" w="53">
                  <a:moveTo>
                    <a:pt x="1" y="0"/>
                  </a:moveTo>
                  <a:lnTo>
                    <a:pt x="52" y="0"/>
                  </a:lnTo>
                  <a:lnTo>
                    <a:pt x="53" y="2"/>
                  </a:lnTo>
                  <a:lnTo>
                    <a:pt x="53" y="10"/>
                  </a:lnTo>
                  <a:lnTo>
                    <a:pt x="45" y="16"/>
                  </a:lnTo>
                  <a:lnTo>
                    <a:pt x="51" y="41"/>
                  </a:lnTo>
                  <a:lnTo>
                    <a:pt x="47" y="41"/>
                  </a:lnTo>
                  <a:lnTo>
                    <a:pt x="36" y="18"/>
                  </a:lnTo>
                  <a:lnTo>
                    <a:pt x="17" y="18"/>
                  </a:lnTo>
                  <a:lnTo>
                    <a:pt x="5" y="41"/>
                  </a:lnTo>
                  <a:lnTo>
                    <a:pt x="1" y="41"/>
                  </a:lnTo>
                  <a:lnTo>
                    <a:pt x="8" y="17"/>
                  </a:lnTo>
                  <a:lnTo>
                    <a:pt x="0" y="10"/>
                  </a:lnTo>
                  <a:lnTo>
                    <a:pt x="0" y="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oneCellAnchor>
  <xdr:oneCellAnchor>
    <xdr:from>
      <xdr:col>8</xdr:col>
      <xdr:colOff>333375</xdr:colOff>
      <xdr:row>5</xdr:row>
      <xdr:rowOff>66675</xdr:rowOff>
    </xdr:from>
    <xdr:ext cx="476250" cy="314325"/>
    <xdr:grpSp>
      <xdr:nvGrpSpPr>
        <xdr:cNvPr id="16" name="icon_R"/>
        <xdr:cNvGrpSpPr>
          <a:grpSpLocks/>
        </xdr:cNvGrpSpPr>
      </xdr:nvGrpSpPr>
      <xdr:grpSpPr>
        <a:xfrm>
          <a:off x="5400675" y="1752600"/>
          <a:ext cx="476250" cy="314325"/>
          <a:chOff x="265" y="227"/>
          <a:chExt cx="36" cy="36"/>
        </a:xfrm>
        <a:solidFill>
          <a:srgbClr val="FFFFFF"/>
        </a:solidFill>
      </xdr:grpSpPr>
      <xdr:sp>
        <xdr:nvSpPr>
          <xdr:cNvPr id="17" name="Rectangle 78"/>
          <xdr:cNvSpPr>
            <a:spLocks noChangeAspect="1"/>
          </xdr:cNvSpPr>
        </xdr:nvSpPr>
        <xdr:spPr>
          <a:xfrm>
            <a:off x="265" y="227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8" name="Group 79"/>
          <xdr:cNvGrpSpPr>
            <a:grpSpLocks/>
          </xdr:cNvGrpSpPr>
        </xdr:nvGrpSpPr>
        <xdr:grpSpPr>
          <a:xfrm>
            <a:off x="270" y="227"/>
            <a:ext cx="26" cy="29"/>
            <a:chOff x="270" y="227"/>
            <a:chExt cx="26" cy="29"/>
          </a:xfrm>
          <a:solidFill>
            <a:srgbClr val="FFFFFF"/>
          </a:solidFill>
        </xdr:grpSpPr>
        <xdr:grpSp>
          <xdr:nvGrpSpPr>
            <xdr:cNvPr id="19" name="Group 80"/>
            <xdr:cNvGrpSpPr>
              <a:grpSpLocks noChangeAspect="1"/>
            </xdr:cNvGrpSpPr>
          </xdr:nvGrpSpPr>
          <xdr:grpSpPr>
            <a:xfrm>
              <a:off x="270" y="227"/>
              <a:ext cx="11" cy="29"/>
              <a:chOff x="299" y="32"/>
              <a:chExt cx="21" cy="57"/>
            </a:xfrm>
            <a:solidFill>
              <a:srgbClr val="FFFFFF"/>
            </a:solidFill>
          </xdr:grpSpPr>
          <xdr:sp>
            <xdr:nvSpPr>
              <xdr:cNvPr id="20" name="Line 81"/>
              <xdr:cNvSpPr>
                <a:spLocks noChangeAspect="1"/>
              </xdr:cNvSpPr>
            </xdr:nvSpPr>
            <xdr:spPr>
              <a:xfrm>
                <a:off x="309" y="32"/>
                <a:ext cx="0" cy="36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1" name="Oval 82"/>
              <xdr:cNvSpPr>
                <a:spLocks noChangeAspect="1"/>
              </xdr:cNvSpPr>
            </xdr:nvSpPr>
            <xdr:spPr>
              <a:xfrm>
                <a:off x="299" y="68"/>
                <a:ext cx="21" cy="21"/>
              </a:xfrm>
              <a:prstGeom prst="ellips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22" name="Group 83"/>
            <xdr:cNvGrpSpPr>
              <a:grpSpLocks noChangeAspect="1"/>
            </xdr:cNvGrpSpPr>
          </xdr:nvGrpSpPr>
          <xdr:grpSpPr>
            <a:xfrm>
              <a:off x="286" y="227"/>
              <a:ext cx="10" cy="29"/>
              <a:chOff x="299" y="32"/>
              <a:chExt cx="21" cy="57"/>
            </a:xfrm>
            <a:solidFill>
              <a:srgbClr val="FFFFFF"/>
            </a:solidFill>
          </xdr:grpSpPr>
          <xdr:sp>
            <xdr:nvSpPr>
              <xdr:cNvPr id="23" name="Line 84"/>
              <xdr:cNvSpPr>
                <a:spLocks noChangeAspect="1"/>
              </xdr:cNvSpPr>
            </xdr:nvSpPr>
            <xdr:spPr>
              <a:xfrm>
                <a:off x="309" y="32"/>
                <a:ext cx="0" cy="36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4" name="Oval 85"/>
              <xdr:cNvSpPr>
                <a:spLocks noChangeAspect="1"/>
              </xdr:cNvSpPr>
            </xdr:nvSpPr>
            <xdr:spPr>
              <a:xfrm>
                <a:off x="299" y="68"/>
                <a:ext cx="21" cy="21"/>
              </a:xfrm>
              <a:prstGeom prst="ellips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oneCellAnchor>
  <xdr:oneCellAnchor>
    <xdr:from>
      <xdr:col>12</xdr:col>
      <xdr:colOff>342900</xdr:colOff>
      <xdr:row>5</xdr:row>
      <xdr:rowOff>85725</xdr:rowOff>
    </xdr:from>
    <xdr:ext cx="447675" cy="295275"/>
    <xdr:grpSp>
      <xdr:nvGrpSpPr>
        <xdr:cNvPr id="25" name="icon_PB"/>
        <xdr:cNvGrpSpPr>
          <a:grpSpLocks/>
        </xdr:cNvGrpSpPr>
      </xdr:nvGrpSpPr>
      <xdr:grpSpPr>
        <a:xfrm>
          <a:off x="7467600" y="1771650"/>
          <a:ext cx="447675" cy="295275"/>
          <a:chOff x="479" y="227"/>
          <a:chExt cx="36" cy="36"/>
        </a:xfrm>
        <a:solidFill>
          <a:srgbClr val="FFFFFF"/>
        </a:solidFill>
      </xdr:grpSpPr>
      <xdr:sp>
        <xdr:nvSpPr>
          <xdr:cNvPr id="26" name="Rectangle 87"/>
          <xdr:cNvSpPr>
            <a:spLocks noChangeAspect="1"/>
          </xdr:cNvSpPr>
        </xdr:nvSpPr>
        <xdr:spPr>
          <a:xfrm>
            <a:off x="479" y="227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7" name="Group 88"/>
          <xdr:cNvGrpSpPr>
            <a:grpSpLocks/>
          </xdr:cNvGrpSpPr>
        </xdr:nvGrpSpPr>
        <xdr:grpSpPr>
          <a:xfrm>
            <a:off x="481" y="234"/>
            <a:ext cx="31" cy="22"/>
            <a:chOff x="482" y="234"/>
            <a:chExt cx="31" cy="22"/>
          </a:xfrm>
          <a:solidFill>
            <a:srgbClr val="FFFFFF"/>
          </a:solidFill>
        </xdr:grpSpPr>
        <xdr:grpSp>
          <xdr:nvGrpSpPr>
            <xdr:cNvPr id="28" name="Group 89"/>
            <xdr:cNvGrpSpPr>
              <a:grpSpLocks/>
            </xdr:cNvGrpSpPr>
          </xdr:nvGrpSpPr>
          <xdr:grpSpPr>
            <a:xfrm>
              <a:off x="487" y="235"/>
              <a:ext cx="20" cy="21"/>
              <a:chOff x="487" y="236"/>
              <a:chExt cx="20" cy="21"/>
            </a:xfrm>
            <a:solidFill>
              <a:srgbClr val="FFFFFF"/>
            </a:solidFill>
          </xdr:grpSpPr>
          <xdr:sp>
            <xdr:nvSpPr>
              <xdr:cNvPr id="29" name="Line 90"/>
              <xdr:cNvSpPr>
                <a:spLocks noChangeAspect="1"/>
              </xdr:cNvSpPr>
            </xdr:nvSpPr>
            <xdr:spPr>
              <a:xfrm>
                <a:off x="487" y="241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Line 91"/>
              <xdr:cNvSpPr>
                <a:spLocks noChangeAspect="1"/>
              </xdr:cNvSpPr>
            </xdr:nvSpPr>
            <xdr:spPr>
              <a:xfrm>
                <a:off x="504" y="241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Line 92"/>
              <xdr:cNvSpPr>
                <a:spLocks noChangeAspect="1"/>
              </xdr:cNvSpPr>
            </xdr:nvSpPr>
            <xdr:spPr>
              <a:xfrm>
                <a:off x="491" y="236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93"/>
              <xdr:cNvSpPr>
                <a:spLocks noChangeAspect="1"/>
              </xdr:cNvSpPr>
            </xdr:nvSpPr>
            <xdr:spPr>
              <a:xfrm>
                <a:off x="507" y="236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33" name="Freeform 94"/>
            <xdr:cNvSpPr>
              <a:spLocks noChangeAspect="1"/>
            </xdr:cNvSpPr>
          </xdr:nvSpPr>
          <xdr:spPr>
            <a:xfrm>
              <a:off x="482" y="239"/>
              <a:ext cx="28" cy="3"/>
            </a:xfrm>
            <a:custGeom>
              <a:pathLst>
                <a:path h="6" w="55">
                  <a:moveTo>
                    <a:pt x="1" y="0"/>
                  </a:moveTo>
                  <a:lnTo>
                    <a:pt x="54" y="0"/>
                  </a:lnTo>
                  <a:lnTo>
                    <a:pt x="55" y="2"/>
                  </a:lnTo>
                  <a:lnTo>
                    <a:pt x="55" y="4"/>
                  </a:lnTo>
                  <a:lnTo>
                    <a:pt x="54" y="6"/>
                  </a:lnTo>
                  <a:lnTo>
                    <a:pt x="1" y="6"/>
                  </a:lnTo>
                  <a:lnTo>
                    <a:pt x="0" y="4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317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Freeform 95"/>
            <xdr:cNvSpPr>
              <a:spLocks noChangeAspect="1"/>
            </xdr:cNvSpPr>
          </xdr:nvSpPr>
          <xdr:spPr>
            <a:xfrm>
              <a:off x="485" y="234"/>
              <a:ext cx="28" cy="3"/>
            </a:xfrm>
            <a:custGeom>
              <a:pathLst>
                <a:path h="6" w="55">
                  <a:moveTo>
                    <a:pt x="1" y="0"/>
                  </a:moveTo>
                  <a:lnTo>
                    <a:pt x="54" y="0"/>
                  </a:lnTo>
                  <a:lnTo>
                    <a:pt x="55" y="2"/>
                  </a:lnTo>
                  <a:lnTo>
                    <a:pt x="55" y="4"/>
                  </a:lnTo>
                  <a:lnTo>
                    <a:pt x="54" y="6"/>
                  </a:lnTo>
                  <a:lnTo>
                    <a:pt x="1" y="6"/>
                  </a:lnTo>
                  <a:lnTo>
                    <a:pt x="0" y="4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317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oneCellAnchor>
  <xdr:oneCellAnchor>
    <xdr:from>
      <xdr:col>14</xdr:col>
      <xdr:colOff>323850</xdr:colOff>
      <xdr:row>5</xdr:row>
      <xdr:rowOff>47625</xdr:rowOff>
    </xdr:from>
    <xdr:ext cx="409575" cy="333375"/>
    <xdr:grpSp>
      <xdr:nvGrpSpPr>
        <xdr:cNvPr id="35" name="icon_HB"/>
        <xdr:cNvGrpSpPr>
          <a:grpSpLocks/>
        </xdr:cNvGrpSpPr>
      </xdr:nvGrpSpPr>
      <xdr:grpSpPr>
        <a:xfrm>
          <a:off x="8486775" y="1733550"/>
          <a:ext cx="409575" cy="333375"/>
          <a:chOff x="583" y="230"/>
          <a:chExt cx="36" cy="36"/>
        </a:xfrm>
        <a:solidFill>
          <a:srgbClr val="FFFFFF"/>
        </a:solidFill>
      </xdr:grpSpPr>
      <xdr:sp>
        <xdr:nvSpPr>
          <xdr:cNvPr id="36" name="Rectangle 97"/>
          <xdr:cNvSpPr>
            <a:spLocks noChangeAspect="1"/>
          </xdr:cNvSpPr>
        </xdr:nvSpPr>
        <xdr:spPr>
          <a:xfrm>
            <a:off x="583" y="230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7" name="Group 98"/>
          <xdr:cNvGrpSpPr>
            <a:grpSpLocks/>
          </xdr:cNvGrpSpPr>
        </xdr:nvGrpSpPr>
        <xdr:grpSpPr>
          <a:xfrm>
            <a:off x="586" y="236"/>
            <a:ext cx="30" cy="25"/>
            <a:chOff x="587" y="237"/>
            <a:chExt cx="30" cy="25"/>
          </a:xfrm>
          <a:solidFill>
            <a:srgbClr val="FFFFFF"/>
          </a:solidFill>
        </xdr:grpSpPr>
        <xdr:sp>
          <xdr:nvSpPr>
            <xdr:cNvPr id="38" name="Line 99"/>
            <xdr:cNvSpPr>
              <a:spLocks noChangeAspect="1"/>
            </xdr:cNvSpPr>
          </xdr:nvSpPr>
          <xdr:spPr>
            <a:xfrm>
              <a:off x="590" y="239"/>
              <a:ext cx="22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" name="Line 100"/>
            <xdr:cNvSpPr>
              <a:spLocks noChangeAspect="1"/>
            </xdr:cNvSpPr>
          </xdr:nvSpPr>
          <xdr:spPr>
            <a:xfrm flipH="1">
              <a:off x="587" y="238"/>
              <a:ext cx="3" cy="24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" name="Line 101"/>
            <xdr:cNvSpPr>
              <a:spLocks noChangeAspect="1"/>
            </xdr:cNvSpPr>
          </xdr:nvSpPr>
          <xdr:spPr>
            <a:xfrm>
              <a:off x="612" y="238"/>
              <a:ext cx="5" cy="24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" name="Line 102"/>
            <xdr:cNvSpPr>
              <a:spLocks noChangeAspect="1"/>
            </xdr:cNvSpPr>
          </xdr:nvSpPr>
          <xdr:spPr>
            <a:xfrm flipV="1">
              <a:off x="591" y="237"/>
              <a:ext cx="0" cy="2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2" name="Line 103"/>
            <xdr:cNvSpPr>
              <a:spLocks noChangeAspect="1"/>
            </xdr:cNvSpPr>
          </xdr:nvSpPr>
          <xdr:spPr>
            <a:xfrm flipV="1">
              <a:off x="611" y="237"/>
              <a:ext cx="0" cy="2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oneCellAnchor>
  <xdr:twoCellAnchor editAs="oneCell">
    <xdr:from>
      <xdr:col>1</xdr:col>
      <xdr:colOff>285750</xdr:colOff>
      <xdr:row>0</xdr:row>
      <xdr:rowOff>9525</xdr:rowOff>
    </xdr:from>
    <xdr:to>
      <xdr:col>3</xdr:col>
      <xdr:colOff>104775</xdr:colOff>
      <xdr:row>6</xdr:row>
      <xdr:rowOff>266700</xdr:rowOff>
    </xdr:to>
    <xdr:pic>
      <xdr:nvPicPr>
        <xdr:cNvPr id="43" name="Picture 956" descr="movie::file://localhost/Users/macbookpro/Desktop/sagf%20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525"/>
          <a:ext cx="15049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104775</xdr:rowOff>
    </xdr:from>
    <xdr:to>
      <xdr:col>16</xdr:col>
      <xdr:colOff>552450</xdr:colOff>
      <xdr:row>3</xdr:row>
      <xdr:rowOff>66675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104775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352425</xdr:colOff>
      <xdr:row>5</xdr:row>
      <xdr:rowOff>66675</xdr:rowOff>
    </xdr:from>
    <xdr:ext cx="495300" cy="314325"/>
    <xdr:grpSp>
      <xdr:nvGrpSpPr>
        <xdr:cNvPr id="1" name="icon_V"/>
        <xdr:cNvGrpSpPr>
          <a:grpSpLocks/>
        </xdr:cNvGrpSpPr>
      </xdr:nvGrpSpPr>
      <xdr:grpSpPr>
        <a:xfrm>
          <a:off x="7286625" y="1752600"/>
          <a:ext cx="495300" cy="314325"/>
          <a:chOff x="372" y="227"/>
          <a:chExt cx="36" cy="36"/>
        </a:xfrm>
        <a:solidFill>
          <a:srgbClr val="FFFFFF"/>
        </a:solidFill>
      </xdr:grpSpPr>
      <xdr:sp>
        <xdr:nvSpPr>
          <xdr:cNvPr id="2" name="Rectangle 2"/>
          <xdr:cNvSpPr>
            <a:spLocks noChangeAspect="1"/>
          </xdr:cNvSpPr>
        </xdr:nvSpPr>
        <xdr:spPr>
          <a:xfrm>
            <a:off x="372" y="227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78" y="236"/>
            <a:ext cx="25" cy="20"/>
            <a:chOff x="378" y="236"/>
            <a:chExt cx="25" cy="20"/>
          </a:xfrm>
          <a:solidFill>
            <a:srgbClr val="FFFFFF"/>
          </a:solidFill>
        </xdr:grpSpPr>
        <xdr:sp>
          <xdr:nvSpPr>
            <xdr:cNvPr id="4" name="Line 4"/>
            <xdr:cNvSpPr>
              <a:spLocks noChangeAspect="1"/>
            </xdr:cNvSpPr>
          </xdr:nvSpPr>
          <xdr:spPr>
            <a:xfrm>
              <a:off x="392" y="236"/>
              <a:ext cx="0" cy="19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Freeform 5"/>
            <xdr:cNvSpPr>
              <a:spLocks noChangeAspect="1"/>
            </xdr:cNvSpPr>
          </xdr:nvSpPr>
          <xdr:spPr>
            <a:xfrm>
              <a:off x="381" y="255"/>
              <a:ext cx="21" cy="1"/>
            </a:xfrm>
            <a:custGeom>
              <a:pathLst>
                <a:path h="1" w="42">
                  <a:moveTo>
                    <a:pt x="0" y="0"/>
                  </a:moveTo>
                  <a:lnTo>
                    <a:pt x="42" y="0"/>
                  </a:ln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Freeform 6"/>
            <xdr:cNvSpPr>
              <a:spLocks noChangeAspect="1"/>
            </xdr:cNvSpPr>
          </xdr:nvSpPr>
          <xdr:spPr>
            <a:xfrm>
              <a:off x="378" y="236"/>
              <a:ext cx="25" cy="10"/>
            </a:xfrm>
            <a:custGeom>
              <a:pathLst>
                <a:path h="20" w="50">
                  <a:moveTo>
                    <a:pt x="50" y="0"/>
                  </a:moveTo>
                  <a:lnTo>
                    <a:pt x="14" y="0"/>
                  </a:lnTo>
                  <a:lnTo>
                    <a:pt x="9" y="1"/>
                  </a:lnTo>
                  <a:lnTo>
                    <a:pt x="6" y="3"/>
                  </a:lnTo>
                  <a:lnTo>
                    <a:pt x="3" y="6"/>
                  </a:lnTo>
                  <a:lnTo>
                    <a:pt x="2" y="9"/>
                  </a:lnTo>
                  <a:lnTo>
                    <a:pt x="0" y="20"/>
                  </a:ln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oneCellAnchor>
  <xdr:twoCellAnchor>
    <xdr:from>
      <xdr:col>4</xdr:col>
      <xdr:colOff>247650</xdr:colOff>
      <xdr:row>5</xdr:row>
      <xdr:rowOff>104775</xdr:rowOff>
    </xdr:from>
    <xdr:to>
      <xdr:col>5</xdr:col>
      <xdr:colOff>66675</xdr:colOff>
      <xdr:row>7</xdr:row>
      <xdr:rowOff>0</xdr:rowOff>
    </xdr:to>
    <xdr:grpSp>
      <xdr:nvGrpSpPr>
        <xdr:cNvPr id="7" name="Group 34"/>
        <xdr:cNvGrpSpPr>
          <a:grpSpLocks/>
        </xdr:cNvGrpSpPr>
      </xdr:nvGrpSpPr>
      <xdr:grpSpPr>
        <a:xfrm>
          <a:off x="4057650" y="1790700"/>
          <a:ext cx="400050" cy="523875"/>
          <a:chOff x="1417" y="230"/>
          <a:chExt cx="59" cy="61"/>
        </a:xfrm>
        <a:solidFill>
          <a:srgbClr val="FFFFFF"/>
        </a:solidFill>
      </xdr:grpSpPr>
      <xdr:sp>
        <xdr:nvSpPr>
          <xdr:cNvPr id="8" name="Rectangle 32"/>
          <xdr:cNvSpPr>
            <a:spLocks noChangeAspect="1"/>
          </xdr:cNvSpPr>
        </xdr:nvSpPr>
        <xdr:spPr>
          <a:xfrm>
            <a:off x="1417" y="230"/>
            <a:ext cx="59" cy="6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33"/>
          <xdr:cNvSpPr>
            <a:spLocks noChangeAspect="1"/>
          </xdr:cNvSpPr>
        </xdr:nvSpPr>
        <xdr:spPr>
          <a:xfrm>
            <a:off x="1425" y="238"/>
            <a:ext cx="43" cy="4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6</xdr:col>
      <xdr:colOff>342900</xdr:colOff>
      <xdr:row>5</xdr:row>
      <xdr:rowOff>66675</xdr:rowOff>
    </xdr:from>
    <xdr:ext cx="476250" cy="314325"/>
    <xdr:grpSp>
      <xdr:nvGrpSpPr>
        <xdr:cNvPr id="10" name="icon_PH"/>
        <xdr:cNvGrpSpPr>
          <a:grpSpLocks/>
        </xdr:cNvGrpSpPr>
      </xdr:nvGrpSpPr>
      <xdr:grpSpPr>
        <a:xfrm>
          <a:off x="5181600" y="1752600"/>
          <a:ext cx="476250" cy="314325"/>
          <a:chOff x="158" y="227"/>
          <a:chExt cx="36" cy="36"/>
        </a:xfrm>
        <a:solidFill>
          <a:srgbClr val="FFFFFF"/>
        </a:solidFill>
      </xdr:grpSpPr>
      <xdr:sp>
        <xdr:nvSpPr>
          <xdr:cNvPr id="11" name="Rectangle 66"/>
          <xdr:cNvSpPr>
            <a:spLocks noChangeAspect="1"/>
          </xdr:cNvSpPr>
        </xdr:nvSpPr>
        <xdr:spPr>
          <a:xfrm>
            <a:off x="158" y="227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2" name="Group 67"/>
          <xdr:cNvGrpSpPr>
            <a:grpSpLocks noChangeAspect="1"/>
          </xdr:cNvGrpSpPr>
        </xdr:nvGrpSpPr>
        <xdr:grpSpPr>
          <a:xfrm>
            <a:off x="163" y="235"/>
            <a:ext cx="27" cy="24"/>
            <a:chOff x="191" y="46"/>
            <a:chExt cx="53" cy="47"/>
          </a:xfrm>
          <a:solidFill>
            <a:srgbClr val="FFFFFF"/>
          </a:solidFill>
        </xdr:grpSpPr>
        <xdr:sp>
          <xdr:nvSpPr>
            <xdr:cNvPr id="13" name="Oval 68"/>
            <xdr:cNvSpPr>
              <a:spLocks noChangeAspect="1"/>
            </xdr:cNvSpPr>
          </xdr:nvSpPr>
          <xdr:spPr>
            <a:xfrm>
              <a:off x="204" y="46"/>
              <a:ext cx="8" cy="12"/>
            </a:xfrm>
            <a:prstGeom prst="ellips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Oval 69"/>
            <xdr:cNvSpPr>
              <a:spLocks noChangeAspect="1"/>
            </xdr:cNvSpPr>
          </xdr:nvSpPr>
          <xdr:spPr>
            <a:xfrm>
              <a:off x="223" y="46"/>
              <a:ext cx="8" cy="12"/>
            </a:xfrm>
            <a:prstGeom prst="ellips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Freeform 70"/>
            <xdr:cNvSpPr>
              <a:spLocks noChangeAspect="1"/>
            </xdr:cNvSpPr>
          </xdr:nvSpPr>
          <xdr:spPr>
            <a:xfrm>
              <a:off x="191" y="52"/>
              <a:ext cx="53" cy="41"/>
            </a:xfrm>
            <a:custGeom>
              <a:pathLst>
                <a:path h="41" w="53">
                  <a:moveTo>
                    <a:pt x="1" y="0"/>
                  </a:moveTo>
                  <a:lnTo>
                    <a:pt x="52" y="0"/>
                  </a:lnTo>
                  <a:lnTo>
                    <a:pt x="53" y="2"/>
                  </a:lnTo>
                  <a:lnTo>
                    <a:pt x="53" y="10"/>
                  </a:lnTo>
                  <a:lnTo>
                    <a:pt x="45" y="16"/>
                  </a:lnTo>
                  <a:lnTo>
                    <a:pt x="51" y="41"/>
                  </a:lnTo>
                  <a:lnTo>
                    <a:pt x="47" y="41"/>
                  </a:lnTo>
                  <a:lnTo>
                    <a:pt x="36" y="18"/>
                  </a:lnTo>
                  <a:lnTo>
                    <a:pt x="17" y="18"/>
                  </a:lnTo>
                  <a:lnTo>
                    <a:pt x="5" y="41"/>
                  </a:lnTo>
                  <a:lnTo>
                    <a:pt x="1" y="41"/>
                  </a:lnTo>
                  <a:lnTo>
                    <a:pt x="8" y="17"/>
                  </a:lnTo>
                  <a:lnTo>
                    <a:pt x="0" y="10"/>
                  </a:lnTo>
                  <a:lnTo>
                    <a:pt x="0" y="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oneCellAnchor>
  <xdr:oneCellAnchor>
    <xdr:from>
      <xdr:col>8</xdr:col>
      <xdr:colOff>333375</xdr:colOff>
      <xdr:row>5</xdr:row>
      <xdr:rowOff>66675</xdr:rowOff>
    </xdr:from>
    <xdr:ext cx="476250" cy="314325"/>
    <xdr:grpSp>
      <xdr:nvGrpSpPr>
        <xdr:cNvPr id="16" name="icon_R"/>
        <xdr:cNvGrpSpPr>
          <a:grpSpLocks/>
        </xdr:cNvGrpSpPr>
      </xdr:nvGrpSpPr>
      <xdr:grpSpPr>
        <a:xfrm>
          <a:off x="6248400" y="1752600"/>
          <a:ext cx="476250" cy="314325"/>
          <a:chOff x="265" y="227"/>
          <a:chExt cx="36" cy="36"/>
        </a:xfrm>
        <a:solidFill>
          <a:srgbClr val="FFFFFF"/>
        </a:solidFill>
      </xdr:grpSpPr>
      <xdr:sp>
        <xdr:nvSpPr>
          <xdr:cNvPr id="17" name="Rectangle 78"/>
          <xdr:cNvSpPr>
            <a:spLocks noChangeAspect="1"/>
          </xdr:cNvSpPr>
        </xdr:nvSpPr>
        <xdr:spPr>
          <a:xfrm>
            <a:off x="265" y="227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8" name="Group 79"/>
          <xdr:cNvGrpSpPr>
            <a:grpSpLocks/>
          </xdr:cNvGrpSpPr>
        </xdr:nvGrpSpPr>
        <xdr:grpSpPr>
          <a:xfrm>
            <a:off x="270" y="227"/>
            <a:ext cx="26" cy="29"/>
            <a:chOff x="270" y="227"/>
            <a:chExt cx="26" cy="29"/>
          </a:xfrm>
          <a:solidFill>
            <a:srgbClr val="FFFFFF"/>
          </a:solidFill>
        </xdr:grpSpPr>
        <xdr:grpSp>
          <xdr:nvGrpSpPr>
            <xdr:cNvPr id="19" name="Group 80"/>
            <xdr:cNvGrpSpPr>
              <a:grpSpLocks noChangeAspect="1"/>
            </xdr:cNvGrpSpPr>
          </xdr:nvGrpSpPr>
          <xdr:grpSpPr>
            <a:xfrm>
              <a:off x="270" y="227"/>
              <a:ext cx="11" cy="29"/>
              <a:chOff x="299" y="32"/>
              <a:chExt cx="21" cy="57"/>
            </a:xfrm>
            <a:solidFill>
              <a:srgbClr val="FFFFFF"/>
            </a:solidFill>
          </xdr:grpSpPr>
          <xdr:sp>
            <xdr:nvSpPr>
              <xdr:cNvPr id="20" name="Line 81"/>
              <xdr:cNvSpPr>
                <a:spLocks noChangeAspect="1"/>
              </xdr:cNvSpPr>
            </xdr:nvSpPr>
            <xdr:spPr>
              <a:xfrm>
                <a:off x="309" y="32"/>
                <a:ext cx="0" cy="36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1" name="Oval 82"/>
              <xdr:cNvSpPr>
                <a:spLocks noChangeAspect="1"/>
              </xdr:cNvSpPr>
            </xdr:nvSpPr>
            <xdr:spPr>
              <a:xfrm>
                <a:off x="299" y="68"/>
                <a:ext cx="21" cy="21"/>
              </a:xfrm>
              <a:prstGeom prst="ellips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22" name="Group 83"/>
            <xdr:cNvGrpSpPr>
              <a:grpSpLocks noChangeAspect="1"/>
            </xdr:cNvGrpSpPr>
          </xdr:nvGrpSpPr>
          <xdr:grpSpPr>
            <a:xfrm>
              <a:off x="286" y="227"/>
              <a:ext cx="10" cy="29"/>
              <a:chOff x="299" y="32"/>
              <a:chExt cx="21" cy="57"/>
            </a:xfrm>
            <a:solidFill>
              <a:srgbClr val="FFFFFF"/>
            </a:solidFill>
          </xdr:grpSpPr>
          <xdr:sp>
            <xdr:nvSpPr>
              <xdr:cNvPr id="23" name="Line 84"/>
              <xdr:cNvSpPr>
                <a:spLocks noChangeAspect="1"/>
              </xdr:cNvSpPr>
            </xdr:nvSpPr>
            <xdr:spPr>
              <a:xfrm>
                <a:off x="309" y="32"/>
                <a:ext cx="0" cy="36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4" name="Oval 85"/>
              <xdr:cNvSpPr>
                <a:spLocks noChangeAspect="1"/>
              </xdr:cNvSpPr>
            </xdr:nvSpPr>
            <xdr:spPr>
              <a:xfrm>
                <a:off x="299" y="68"/>
                <a:ext cx="21" cy="21"/>
              </a:xfrm>
              <a:prstGeom prst="ellips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oneCellAnchor>
  <xdr:oneCellAnchor>
    <xdr:from>
      <xdr:col>12</xdr:col>
      <xdr:colOff>342900</xdr:colOff>
      <xdr:row>5</xdr:row>
      <xdr:rowOff>85725</xdr:rowOff>
    </xdr:from>
    <xdr:ext cx="447675" cy="295275"/>
    <xdr:grpSp>
      <xdr:nvGrpSpPr>
        <xdr:cNvPr id="25" name="icon_PB"/>
        <xdr:cNvGrpSpPr>
          <a:grpSpLocks/>
        </xdr:cNvGrpSpPr>
      </xdr:nvGrpSpPr>
      <xdr:grpSpPr>
        <a:xfrm>
          <a:off x="8315325" y="1771650"/>
          <a:ext cx="447675" cy="295275"/>
          <a:chOff x="479" y="227"/>
          <a:chExt cx="36" cy="36"/>
        </a:xfrm>
        <a:solidFill>
          <a:srgbClr val="FFFFFF"/>
        </a:solidFill>
      </xdr:grpSpPr>
      <xdr:sp>
        <xdr:nvSpPr>
          <xdr:cNvPr id="26" name="Rectangle 87"/>
          <xdr:cNvSpPr>
            <a:spLocks noChangeAspect="1"/>
          </xdr:cNvSpPr>
        </xdr:nvSpPr>
        <xdr:spPr>
          <a:xfrm>
            <a:off x="479" y="227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7" name="Group 88"/>
          <xdr:cNvGrpSpPr>
            <a:grpSpLocks/>
          </xdr:cNvGrpSpPr>
        </xdr:nvGrpSpPr>
        <xdr:grpSpPr>
          <a:xfrm>
            <a:off x="481" y="234"/>
            <a:ext cx="31" cy="22"/>
            <a:chOff x="482" y="234"/>
            <a:chExt cx="31" cy="22"/>
          </a:xfrm>
          <a:solidFill>
            <a:srgbClr val="FFFFFF"/>
          </a:solidFill>
        </xdr:grpSpPr>
        <xdr:grpSp>
          <xdr:nvGrpSpPr>
            <xdr:cNvPr id="28" name="Group 89"/>
            <xdr:cNvGrpSpPr>
              <a:grpSpLocks/>
            </xdr:cNvGrpSpPr>
          </xdr:nvGrpSpPr>
          <xdr:grpSpPr>
            <a:xfrm>
              <a:off x="487" y="235"/>
              <a:ext cx="20" cy="21"/>
              <a:chOff x="487" y="236"/>
              <a:chExt cx="20" cy="21"/>
            </a:xfrm>
            <a:solidFill>
              <a:srgbClr val="FFFFFF"/>
            </a:solidFill>
          </xdr:grpSpPr>
          <xdr:sp>
            <xdr:nvSpPr>
              <xdr:cNvPr id="29" name="Line 90"/>
              <xdr:cNvSpPr>
                <a:spLocks noChangeAspect="1"/>
              </xdr:cNvSpPr>
            </xdr:nvSpPr>
            <xdr:spPr>
              <a:xfrm>
                <a:off x="487" y="241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Line 91"/>
              <xdr:cNvSpPr>
                <a:spLocks noChangeAspect="1"/>
              </xdr:cNvSpPr>
            </xdr:nvSpPr>
            <xdr:spPr>
              <a:xfrm>
                <a:off x="504" y="241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Line 92"/>
              <xdr:cNvSpPr>
                <a:spLocks noChangeAspect="1"/>
              </xdr:cNvSpPr>
            </xdr:nvSpPr>
            <xdr:spPr>
              <a:xfrm>
                <a:off x="491" y="236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93"/>
              <xdr:cNvSpPr>
                <a:spLocks noChangeAspect="1"/>
              </xdr:cNvSpPr>
            </xdr:nvSpPr>
            <xdr:spPr>
              <a:xfrm>
                <a:off x="507" y="236"/>
                <a:ext cx="0" cy="16"/>
              </a:xfrm>
              <a:prstGeom prst="line">
                <a:avLst/>
              </a:prstGeom>
              <a:noFill/>
              <a:ln w="19050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33" name="Freeform 94"/>
            <xdr:cNvSpPr>
              <a:spLocks noChangeAspect="1"/>
            </xdr:cNvSpPr>
          </xdr:nvSpPr>
          <xdr:spPr>
            <a:xfrm>
              <a:off x="482" y="239"/>
              <a:ext cx="28" cy="3"/>
            </a:xfrm>
            <a:custGeom>
              <a:pathLst>
                <a:path h="6" w="55">
                  <a:moveTo>
                    <a:pt x="1" y="0"/>
                  </a:moveTo>
                  <a:lnTo>
                    <a:pt x="54" y="0"/>
                  </a:lnTo>
                  <a:lnTo>
                    <a:pt x="55" y="2"/>
                  </a:lnTo>
                  <a:lnTo>
                    <a:pt x="55" y="4"/>
                  </a:lnTo>
                  <a:lnTo>
                    <a:pt x="54" y="6"/>
                  </a:lnTo>
                  <a:lnTo>
                    <a:pt x="1" y="6"/>
                  </a:lnTo>
                  <a:lnTo>
                    <a:pt x="0" y="4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317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Freeform 95"/>
            <xdr:cNvSpPr>
              <a:spLocks noChangeAspect="1"/>
            </xdr:cNvSpPr>
          </xdr:nvSpPr>
          <xdr:spPr>
            <a:xfrm>
              <a:off x="485" y="234"/>
              <a:ext cx="28" cy="3"/>
            </a:xfrm>
            <a:custGeom>
              <a:pathLst>
                <a:path h="6" w="55">
                  <a:moveTo>
                    <a:pt x="1" y="0"/>
                  </a:moveTo>
                  <a:lnTo>
                    <a:pt x="54" y="0"/>
                  </a:lnTo>
                  <a:lnTo>
                    <a:pt x="55" y="2"/>
                  </a:lnTo>
                  <a:lnTo>
                    <a:pt x="55" y="4"/>
                  </a:lnTo>
                  <a:lnTo>
                    <a:pt x="54" y="6"/>
                  </a:lnTo>
                  <a:lnTo>
                    <a:pt x="1" y="6"/>
                  </a:lnTo>
                  <a:lnTo>
                    <a:pt x="0" y="4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317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oneCellAnchor>
  <xdr:oneCellAnchor>
    <xdr:from>
      <xdr:col>14</xdr:col>
      <xdr:colOff>323850</xdr:colOff>
      <xdr:row>5</xdr:row>
      <xdr:rowOff>47625</xdr:rowOff>
    </xdr:from>
    <xdr:ext cx="409575" cy="333375"/>
    <xdr:grpSp>
      <xdr:nvGrpSpPr>
        <xdr:cNvPr id="35" name="icon_HB"/>
        <xdr:cNvGrpSpPr>
          <a:grpSpLocks/>
        </xdr:cNvGrpSpPr>
      </xdr:nvGrpSpPr>
      <xdr:grpSpPr>
        <a:xfrm>
          <a:off x="9334500" y="1733550"/>
          <a:ext cx="409575" cy="333375"/>
          <a:chOff x="583" y="230"/>
          <a:chExt cx="36" cy="36"/>
        </a:xfrm>
        <a:solidFill>
          <a:srgbClr val="FFFFFF"/>
        </a:solidFill>
      </xdr:grpSpPr>
      <xdr:sp>
        <xdr:nvSpPr>
          <xdr:cNvPr id="36" name="Rectangle 97"/>
          <xdr:cNvSpPr>
            <a:spLocks noChangeAspect="1"/>
          </xdr:cNvSpPr>
        </xdr:nvSpPr>
        <xdr:spPr>
          <a:xfrm>
            <a:off x="583" y="230"/>
            <a:ext cx="3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7" name="Group 98"/>
          <xdr:cNvGrpSpPr>
            <a:grpSpLocks/>
          </xdr:cNvGrpSpPr>
        </xdr:nvGrpSpPr>
        <xdr:grpSpPr>
          <a:xfrm>
            <a:off x="586" y="236"/>
            <a:ext cx="30" cy="25"/>
            <a:chOff x="587" y="237"/>
            <a:chExt cx="30" cy="25"/>
          </a:xfrm>
          <a:solidFill>
            <a:srgbClr val="FFFFFF"/>
          </a:solidFill>
        </xdr:grpSpPr>
        <xdr:sp>
          <xdr:nvSpPr>
            <xdr:cNvPr id="38" name="Line 99"/>
            <xdr:cNvSpPr>
              <a:spLocks noChangeAspect="1"/>
            </xdr:cNvSpPr>
          </xdr:nvSpPr>
          <xdr:spPr>
            <a:xfrm>
              <a:off x="590" y="239"/>
              <a:ext cx="22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" name="Line 100"/>
            <xdr:cNvSpPr>
              <a:spLocks noChangeAspect="1"/>
            </xdr:cNvSpPr>
          </xdr:nvSpPr>
          <xdr:spPr>
            <a:xfrm flipH="1">
              <a:off x="587" y="238"/>
              <a:ext cx="3" cy="24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" name="Line 101"/>
            <xdr:cNvSpPr>
              <a:spLocks noChangeAspect="1"/>
            </xdr:cNvSpPr>
          </xdr:nvSpPr>
          <xdr:spPr>
            <a:xfrm>
              <a:off x="612" y="238"/>
              <a:ext cx="5" cy="24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" name="Line 102"/>
            <xdr:cNvSpPr>
              <a:spLocks noChangeAspect="1"/>
            </xdr:cNvSpPr>
          </xdr:nvSpPr>
          <xdr:spPr>
            <a:xfrm flipV="1">
              <a:off x="591" y="237"/>
              <a:ext cx="0" cy="2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2" name="Line 103"/>
            <xdr:cNvSpPr>
              <a:spLocks noChangeAspect="1"/>
            </xdr:cNvSpPr>
          </xdr:nvSpPr>
          <xdr:spPr>
            <a:xfrm flipV="1">
              <a:off x="611" y="237"/>
              <a:ext cx="0" cy="2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oneCellAnchor>
  <xdr:twoCellAnchor editAs="oneCell">
    <xdr:from>
      <xdr:col>1</xdr:col>
      <xdr:colOff>714375</xdr:colOff>
      <xdr:row>0</xdr:row>
      <xdr:rowOff>28575</xdr:rowOff>
    </xdr:from>
    <xdr:to>
      <xdr:col>2</xdr:col>
      <xdr:colOff>676275</xdr:colOff>
      <xdr:row>6</xdr:row>
      <xdr:rowOff>276225</xdr:rowOff>
    </xdr:to>
    <xdr:pic>
      <xdr:nvPicPr>
        <xdr:cNvPr id="43" name="Picture 956" descr="movie::file://localhost/Users/macbookpro/Desktop/sagf%20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14954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104775</xdr:rowOff>
    </xdr:from>
    <xdr:to>
      <xdr:col>16</xdr:col>
      <xdr:colOff>552450</xdr:colOff>
      <xdr:row>3</xdr:row>
      <xdr:rowOff>66675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04775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9"/>
  <sheetViews>
    <sheetView zoomScalePageLayoutView="0" workbookViewId="0" topLeftCell="L12">
      <selection activeCell="Y29" sqref="Y29"/>
    </sheetView>
  </sheetViews>
  <sheetFormatPr defaultColWidth="8.8515625" defaultRowHeight="24.75" customHeight="1"/>
  <cols>
    <col min="1" max="1" width="5.421875" style="1" customWidth="1"/>
    <col min="2" max="2" width="16.7109375" style="1" bestFit="1" customWidth="1"/>
    <col min="3" max="3" width="10.421875" style="7" bestFit="1" customWidth="1"/>
    <col min="4" max="4" width="14.421875" style="7" bestFit="1" customWidth="1"/>
    <col min="5" max="5" width="8.7109375" style="89" customWidth="1"/>
    <col min="6" max="6" width="6.7109375" style="95" customWidth="1"/>
    <col min="7" max="7" width="8.421875" style="91" customWidth="1"/>
    <col min="8" max="8" width="7.7109375" style="92" customWidth="1"/>
    <col min="9" max="9" width="8.28125" style="93" customWidth="1"/>
    <col min="10" max="10" width="7.00390625" style="94" customWidth="1"/>
    <col min="11" max="11" width="8.28125" style="16" customWidth="1"/>
    <col min="12" max="12" width="7.28125" style="17" customWidth="1"/>
    <col min="13" max="13" width="8.421875" style="10" customWidth="1"/>
    <col min="14" max="14" width="7.140625" style="2" customWidth="1"/>
    <col min="15" max="15" width="9.7109375" style="3" customWidth="1"/>
    <col min="16" max="16" width="7.00390625" style="4" customWidth="1"/>
    <col min="17" max="17" width="9.421875" style="5" customWidth="1"/>
    <col min="18" max="18" width="7.421875" style="6" customWidth="1"/>
    <col min="19" max="20" width="8.8515625" style="7" customWidth="1"/>
    <col min="21" max="23" width="16.28125" style="7" customWidth="1"/>
    <col min="24" max="25" width="10.8515625" style="7" customWidth="1"/>
    <col min="26" max="26" width="10.8515625" style="7" bestFit="1" customWidth="1"/>
    <col min="27" max="16384" width="8.8515625" style="7" customWidth="1"/>
  </cols>
  <sheetData>
    <row r="1" spans="3:18" ht="24.75" customHeight="1">
      <c r="C1" s="203" t="s">
        <v>27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3:18" ht="24.75" customHeight="1">
      <c r="C2" s="203" t="s">
        <v>15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2:12" ht="34.5" customHeight="1">
      <c r="B3" s="9"/>
      <c r="E3" s="118"/>
      <c r="F3" s="118"/>
      <c r="G3" s="118" t="s">
        <v>44</v>
      </c>
      <c r="H3" s="118"/>
      <c r="I3" s="118" t="s">
        <v>57</v>
      </c>
      <c r="J3" s="118"/>
      <c r="K3" s="118"/>
      <c r="L3" s="118"/>
    </row>
    <row r="4" spans="3:10" ht="24" thickBot="1">
      <c r="C4" s="11"/>
      <c r="D4" s="11"/>
      <c r="E4" s="13"/>
      <c r="F4" s="14"/>
      <c r="G4" s="12"/>
      <c r="H4" s="14"/>
      <c r="I4" s="15"/>
      <c r="J4" s="8"/>
    </row>
    <row r="5" spans="5:18" ht="24.75" customHeight="1">
      <c r="E5" s="204" t="s">
        <v>0</v>
      </c>
      <c r="F5" s="205"/>
      <c r="G5" s="206" t="s">
        <v>1</v>
      </c>
      <c r="H5" s="207"/>
      <c r="I5" s="208" t="s">
        <v>2</v>
      </c>
      <c r="J5" s="209"/>
      <c r="K5" s="210" t="s">
        <v>3</v>
      </c>
      <c r="L5" s="211"/>
      <c r="M5" s="212" t="s">
        <v>4</v>
      </c>
      <c r="N5" s="205"/>
      <c r="O5" s="213" t="s">
        <v>5</v>
      </c>
      <c r="P5" s="214"/>
      <c r="Q5" s="215" t="s">
        <v>6</v>
      </c>
      <c r="R5" s="216"/>
    </row>
    <row r="6" spans="1:28" s="20" customFormat="1" ht="24.75" customHeight="1">
      <c r="A6" s="225"/>
      <c r="B6" s="19"/>
      <c r="C6" s="18"/>
      <c r="D6" s="18"/>
      <c r="E6" s="220"/>
      <c r="F6" s="221"/>
      <c r="G6" s="220"/>
      <c r="H6" s="221"/>
      <c r="I6" s="227"/>
      <c r="J6" s="228"/>
      <c r="K6" s="230"/>
      <c r="L6" s="231"/>
      <c r="M6" s="220"/>
      <c r="N6" s="221"/>
      <c r="O6" s="217"/>
      <c r="P6" s="218"/>
      <c r="Q6" s="220"/>
      <c r="R6" s="221"/>
      <c r="T6" s="223"/>
      <c r="U6" s="155"/>
      <c r="V6" s="136"/>
      <c r="W6" s="136"/>
      <c r="X6" s="155"/>
      <c r="Y6" s="155"/>
      <c r="Z6" s="155"/>
      <c r="AA6" s="137"/>
      <c r="AB6" s="155"/>
    </row>
    <row r="7" spans="1:28" s="23" customFormat="1" ht="24.75" customHeight="1" thickBot="1">
      <c r="A7" s="226"/>
      <c r="B7" s="22"/>
      <c r="C7" s="21"/>
      <c r="D7" s="21"/>
      <c r="E7" s="222"/>
      <c r="F7" s="221"/>
      <c r="G7" s="222"/>
      <c r="H7" s="221"/>
      <c r="I7" s="229"/>
      <c r="J7" s="228"/>
      <c r="K7" s="232"/>
      <c r="L7" s="231"/>
      <c r="M7" s="222"/>
      <c r="N7" s="221"/>
      <c r="O7" s="219"/>
      <c r="P7" s="218"/>
      <c r="Q7" s="222"/>
      <c r="R7" s="221"/>
      <c r="T7" s="224"/>
      <c r="U7" s="118"/>
      <c r="V7" s="138"/>
      <c r="W7" s="138"/>
      <c r="X7" s="138"/>
      <c r="Y7" s="138"/>
      <c r="Z7" s="138"/>
      <c r="AA7" s="138"/>
      <c r="AB7" s="138"/>
    </row>
    <row r="8" spans="1:27" ht="24.75" customHeight="1" thickBot="1">
      <c r="A8" s="100" t="s">
        <v>7</v>
      </c>
      <c r="B8" s="24" t="s">
        <v>8</v>
      </c>
      <c r="C8" s="24" t="s">
        <v>14</v>
      </c>
      <c r="D8" s="25" t="s">
        <v>94</v>
      </c>
      <c r="E8" s="26" t="s">
        <v>9</v>
      </c>
      <c r="F8" s="27" t="s">
        <v>10</v>
      </c>
      <c r="G8" s="28" t="s">
        <v>9</v>
      </c>
      <c r="H8" s="29" t="s">
        <v>10</v>
      </c>
      <c r="I8" s="30" t="s">
        <v>9</v>
      </c>
      <c r="J8" s="31" t="s">
        <v>10</v>
      </c>
      <c r="K8" s="32" t="s">
        <v>9</v>
      </c>
      <c r="L8" s="33" t="s">
        <v>10</v>
      </c>
      <c r="M8" s="34" t="s">
        <v>9</v>
      </c>
      <c r="N8" s="35" t="s">
        <v>10</v>
      </c>
      <c r="O8" s="36" t="s">
        <v>9</v>
      </c>
      <c r="P8" s="37" t="s">
        <v>11</v>
      </c>
      <c r="Q8" s="38" t="s">
        <v>12</v>
      </c>
      <c r="R8" s="101" t="s">
        <v>13</v>
      </c>
      <c r="T8" s="139"/>
      <c r="U8" s="140"/>
      <c r="V8" s="140"/>
      <c r="W8" s="141"/>
      <c r="X8" s="142"/>
      <c r="Y8" s="142"/>
      <c r="Z8" s="143"/>
      <c r="AA8" s="143"/>
    </row>
    <row r="9" spans="1:27" ht="24.75" customHeight="1" thickTop="1">
      <c r="A9" s="156" t="s">
        <v>76</v>
      </c>
      <c r="B9" s="157" t="s">
        <v>77</v>
      </c>
      <c r="C9" s="157" t="s">
        <v>78</v>
      </c>
      <c r="D9" s="156" t="s">
        <v>40</v>
      </c>
      <c r="E9" s="40">
        <v>9.6</v>
      </c>
      <c r="F9" s="41" t="str">
        <f aca="true" t="shared" si="0" ref="F9:F16">IF(E9&gt;0,RANK(E9,FloorScore)&amp;IF(COUNTIF(FloorScore,E9)&gt;1,"-T","  "),"")</f>
        <v>1  </v>
      </c>
      <c r="G9" s="42">
        <v>9.7</v>
      </c>
      <c r="H9" s="43" t="str">
        <f aca="true" t="shared" si="1" ref="H9:H16">IF(G9&gt;0,RANK(G9,PommelScore)&amp;IF(COUNTIF(PommelScore,G9)&gt;1,"-T"," "),"")</f>
        <v>2 </v>
      </c>
      <c r="I9" s="44">
        <v>8.2</v>
      </c>
      <c r="J9" s="45" t="str">
        <f aca="true" t="shared" si="2" ref="J9:J16">IF(I9&gt;0,RANK(I9,RingsScore)&amp;IF(COUNTIF(RingsScore,I9)&gt;1,"-T"," "),"")</f>
        <v>3 </v>
      </c>
      <c r="K9" s="46">
        <v>9.55</v>
      </c>
      <c r="L9" s="47" t="str">
        <f aca="true" t="shared" si="3" ref="L9:L16">IF(K9&gt;0,RANK(K9,VaultScore)&amp;IF(COUNTIF(VaultScore,K9)&gt;1,"-T"," "),"")</f>
        <v>1 </v>
      </c>
      <c r="M9" s="48">
        <v>9.65</v>
      </c>
      <c r="N9" s="49" t="str">
        <f aca="true" t="shared" si="4" ref="N9:N16">IF(M9&gt;0,RANK(M9,PBarScore)&amp;IF(COUNTIF(PBarScore,M9)&gt;1,"-T"," "),"")</f>
        <v>1 </v>
      </c>
      <c r="O9" s="50">
        <v>9.4</v>
      </c>
      <c r="P9" s="51" t="str">
        <f aca="true" t="shared" si="5" ref="P9:P16">IF(O9&gt;0,RANK(O9,HBarScore)&amp;IF(COUNTIF(HBarScore,O9)&gt;1,"-T"," "),"")</f>
        <v>1 </v>
      </c>
      <c r="Q9" s="52">
        <f aca="true" t="shared" si="6" ref="Q9:Q16">(+E9*100+G9*100+I9*100+K9*100+M9*100+O9*100)/100</f>
        <v>56.1</v>
      </c>
      <c r="R9" s="62" t="str">
        <f aca="true" t="shared" si="7" ref="R9:R16">IF(Q9&gt;0,RANK(Q9,FinalScore)&amp;IF(COUNTIF(FinalScore,Q9)&gt;1,"-T"," "),"")</f>
        <v>1 </v>
      </c>
      <c r="T9" s="159"/>
      <c r="U9" s="157"/>
      <c r="V9" s="156"/>
      <c r="W9" s="156"/>
      <c r="X9" s="145"/>
      <c r="Y9" s="146"/>
      <c r="Z9" s="146"/>
      <c r="AA9" s="147"/>
    </row>
    <row r="10" spans="1:27" ht="24.75" customHeight="1">
      <c r="A10" s="156" t="s">
        <v>79</v>
      </c>
      <c r="B10" s="157" t="s">
        <v>80</v>
      </c>
      <c r="C10" s="157" t="s">
        <v>81</v>
      </c>
      <c r="D10" s="156" t="s">
        <v>40</v>
      </c>
      <c r="E10" s="40">
        <v>8.9</v>
      </c>
      <c r="F10" s="41" t="str">
        <f t="shared" si="0"/>
        <v>3  </v>
      </c>
      <c r="G10" s="42">
        <v>9.95</v>
      </c>
      <c r="H10" s="43" t="str">
        <f t="shared" si="1"/>
        <v>1 </v>
      </c>
      <c r="I10" s="44">
        <v>9</v>
      </c>
      <c r="J10" s="45" t="str">
        <f t="shared" si="2"/>
        <v>1 </v>
      </c>
      <c r="K10" s="46">
        <v>8.75</v>
      </c>
      <c r="L10" s="47" t="str">
        <f t="shared" si="3"/>
        <v>8 </v>
      </c>
      <c r="M10" s="48">
        <v>9.2</v>
      </c>
      <c r="N10" s="49" t="str">
        <f t="shared" si="4"/>
        <v>3 </v>
      </c>
      <c r="O10" s="50">
        <v>9.1</v>
      </c>
      <c r="P10" s="51" t="str">
        <f t="shared" si="5"/>
        <v>2 </v>
      </c>
      <c r="Q10" s="52">
        <f t="shared" si="6"/>
        <v>54.9</v>
      </c>
      <c r="R10" s="62" t="str">
        <f t="shared" si="7"/>
        <v>2 </v>
      </c>
      <c r="T10" s="159"/>
      <c r="U10" s="157"/>
      <c r="V10" s="156"/>
      <c r="W10" s="156"/>
      <c r="X10" s="158"/>
      <c r="Y10" s="148"/>
      <c r="Z10" s="148"/>
      <c r="AA10" s="149"/>
    </row>
    <row r="11" spans="1:27" ht="24.75" customHeight="1">
      <c r="A11" s="156" t="s">
        <v>73</v>
      </c>
      <c r="B11" s="157" t="s">
        <v>74</v>
      </c>
      <c r="C11" s="157" t="s">
        <v>75</v>
      </c>
      <c r="D11" s="157" t="s">
        <v>40</v>
      </c>
      <c r="E11" s="40">
        <v>8.3</v>
      </c>
      <c r="F11" s="41" t="str">
        <f t="shared" si="0"/>
        <v>5  </v>
      </c>
      <c r="G11" s="42">
        <v>9.65</v>
      </c>
      <c r="H11" s="43" t="str">
        <f t="shared" si="1"/>
        <v>3 </v>
      </c>
      <c r="I11" s="44">
        <v>8.75</v>
      </c>
      <c r="J11" s="45" t="str">
        <f t="shared" si="2"/>
        <v>2 </v>
      </c>
      <c r="K11" s="46">
        <v>9.15</v>
      </c>
      <c r="L11" s="47" t="str">
        <f t="shared" si="3"/>
        <v>5 </v>
      </c>
      <c r="M11" s="48">
        <v>9.5</v>
      </c>
      <c r="N11" s="49" t="str">
        <f t="shared" si="4"/>
        <v>2 </v>
      </c>
      <c r="O11" s="50">
        <v>8.85</v>
      </c>
      <c r="P11" s="51" t="str">
        <f t="shared" si="5"/>
        <v>4 </v>
      </c>
      <c r="Q11" s="52">
        <f t="shared" si="6"/>
        <v>54.2</v>
      </c>
      <c r="R11" s="62" t="str">
        <f t="shared" si="7"/>
        <v>3 </v>
      </c>
      <c r="T11" s="159"/>
      <c r="U11" s="157"/>
      <c r="V11" s="156"/>
      <c r="W11" s="156"/>
      <c r="X11" s="158"/>
      <c r="Y11" s="148"/>
      <c r="Z11" s="148"/>
      <c r="AA11" s="149"/>
    </row>
    <row r="12" spans="1:27" ht="24.75" customHeight="1">
      <c r="A12" s="156" t="s">
        <v>61</v>
      </c>
      <c r="B12" s="157" t="s">
        <v>62</v>
      </c>
      <c r="C12" s="156" t="s">
        <v>20</v>
      </c>
      <c r="D12" s="156" t="s">
        <v>49</v>
      </c>
      <c r="E12" s="40">
        <v>9.15</v>
      </c>
      <c r="F12" s="41" t="str">
        <f t="shared" si="0"/>
        <v>2  </v>
      </c>
      <c r="G12" s="42">
        <v>9.25</v>
      </c>
      <c r="H12" s="43" t="str">
        <f t="shared" si="1"/>
        <v>5 </v>
      </c>
      <c r="I12" s="44">
        <v>8</v>
      </c>
      <c r="J12" s="45" t="str">
        <f t="shared" si="2"/>
        <v>4 </v>
      </c>
      <c r="K12" s="46">
        <v>9.2</v>
      </c>
      <c r="L12" s="47" t="str">
        <f t="shared" si="3"/>
        <v>3-T</v>
      </c>
      <c r="M12" s="48">
        <v>8.1</v>
      </c>
      <c r="N12" s="49" t="str">
        <f t="shared" si="4"/>
        <v>6 </v>
      </c>
      <c r="O12" s="50">
        <v>8.9</v>
      </c>
      <c r="P12" s="51" t="str">
        <f t="shared" si="5"/>
        <v>3 </v>
      </c>
      <c r="Q12" s="52">
        <f t="shared" si="6"/>
        <v>52.6</v>
      </c>
      <c r="R12" s="62" t="str">
        <f t="shared" si="7"/>
        <v>4 </v>
      </c>
      <c r="T12" s="159"/>
      <c r="U12" s="157"/>
      <c r="V12" s="156"/>
      <c r="W12" s="156"/>
      <c r="X12" s="158"/>
      <c r="Y12" s="151"/>
      <c r="Z12" s="148"/>
      <c r="AA12" s="150"/>
    </row>
    <row r="13" spans="1:27" ht="24.75" customHeight="1">
      <c r="A13" s="156" t="s">
        <v>63</v>
      </c>
      <c r="B13" s="157" t="s">
        <v>64</v>
      </c>
      <c r="C13" s="156" t="s">
        <v>65</v>
      </c>
      <c r="D13" s="156" t="s">
        <v>49</v>
      </c>
      <c r="E13" s="40">
        <v>8.55</v>
      </c>
      <c r="F13" s="41" t="str">
        <f t="shared" si="0"/>
        <v>4  </v>
      </c>
      <c r="G13" s="42">
        <v>9.3</v>
      </c>
      <c r="H13" s="43" t="str">
        <f t="shared" si="1"/>
        <v>4 </v>
      </c>
      <c r="I13" s="44">
        <v>7.75</v>
      </c>
      <c r="J13" s="45" t="str">
        <f t="shared" si="2"/>
        <v>5 </v>
      </c>
      <c r="K13" s="46">
        <v>9.5</v>
      </c>
      <c r="L13" s="47" t="str">
        <f t="shared" si="3"/>
        <v>2 </v>
      </c>
      <c r="M13" s="48">
        <v>8.15</v>
      </c>
      <c r="N13" s="49" t="str">
        <f t="shared" si="4"/>
        <v>5 </v>
      </c>
      <c r="O13" s="50">
        <v>8.65</v>
      </c>
      <c r="P13" s="51" t="str">
        <f t="shared" si="5"/>
        <v>5 </v>
      </c>
      <c r="Q13" s="52">
        <f t="shared" si="6"/>
        <v>51.9</v>
      </c>
      <c r="R13" s="62" t="str">
        <f t="shared" si="7"/>
        <v>5 </v>
      </c>
      <c r="T13" s="159"/>
      <c r="U13" s="157"/>
      <c r="V13" s="157"/>
      <c r="W13" s="157"/>
      <c r="X13" s="158"/>
      <c r="Y13" s="151"/>
      <c r="Z13" s="148"/>
      <c r="AA13" s="150"/>
    </row>
    <row r="14" spans="1:27" ht="24.75" customHeight="1">
      <c r="A14" s="156" t="s">
        <v>58</v>
      </c>
      <c r="B14" s="157" t="s">
        <v>59</v>
      </c>
      <c r="C14" s="156" t="s">
        <v>60</v>
      </c>
      <c r="D14" s="156" t="s">
        <v>49</v>
      </c>
      <c r="E14" s="40">
        <v>6.65</v>
      </c>
      <c r="F14" s="41" t="str">
        <f t="shared" si="0"/>
        <v>7  </v>
      </c>
      <c r="G14" s="42">
        <v>9</v>
      </c>
      <c r="H14" s="43" t="str">
        <f t="shared" si="1"/>
        <v>6 </v>
      </c>
      <c r="I14" s="44">
        <v>7.6</v>
      </c>
      <c r="J14" s="45" t="str">
        <f t="shared" si="2"/>
        <v>6-T</v>
      </c>
      <c r="K14" s="46">
        <v>9.1</v>
      </c>
      <c r="L14" s="47" t="str">
        <f t="shared" si="3"/>
        <v>6 </v>
      </c>
      <c r="M14" s="48">
        <v>8.4</v>
      </c>
      <c r="N14" s="49" t="str">
        <f t="shared" si="4"/>
        <v>4 </v>
      </c>
      <c r="O14" s="50">
        <v>8.15</v>
      </c>
      <c r="P14" s="51" t="str">
        <f t="shared" si="5"/>
        <v>6 </v>
      </c>
      <c r="Q14" s="52">
        <f t="shared" si="6"/>
        <v>48.9</v>
      </c>
      <c r="R14" s="62" t="str">
        <f t="shared" si="7"/>
        <v>6 </v>
      </c>
      <c r="T14" s="159"/>
      <c r="U14" s="157"/>
      <c r="V14" s="157"/>
      <c r="W14" s="157"/>
      <c r="X14" s="158"/>
      <c r="Y14" s="151"/>
      <c r="Z14" s="148"/>
      <c r="AA14" s="150"/>
    </row>
    <row r="15" spans="1:27" ht="24.75" customHeight="1">
      <c r="A15" s="156" t="s">
        <v>66</v>
      </c>
      <c r="B15" s="157" t="s">
        <v>67</v>
      </c>
      <c r="C15" s="156" t="s">
        <v>68</v>
      </c>
      <c r="D15" s="156" t="s">
        <v>49</v>
      </c>
      <c r="E15" s="40">
        <v>7.05</v>
      </c>
      <c r="F15" s="41" t="str">
        <f t="shared" si="0"/>
        <v>6  </v>
      </c>
      <c r="G15" s="42">
        <v>8.55</v>
      </c>
      <c r="H15" s="43" t="str">
        <f t="shared" si="1"/>
        <v>7 </v>
      </c>
      <c r="I15" s="44">
        <v>7.6</v>
      </c>
      <c r="J15" s="45" t="str">
        <f t="shared" si="2"/>
        <v>6-T</v>
      </c>
      <c r="K15" s="46">
        <v>9.2</v>
      </c>
      <c r="L15" s="47" t="str">
        <f t="shared" si="3"/>
        <v>3-T</v>
      </c>
      <c r="M15" s="48">
        <v>7.75</v>
      </c>
      <c r="N15" s="49" t="str">
        <f t="shared" si="4"/>
        <v>7 </v>
      </c>
      <c r="O15" s="50">
        <v>8</v>
      </c>
      <c r="P15" s="51" t="str">
        <f t="shared" si="5"/>
        <v>7 </v>
      </c>
      <c r="Q15" s="52">
        <f t="shared" si="6"/>
        <v>48.15</v>
      </c>
      <c r="R15" s="62" t="str">
        <f t="shared" si="7"/>
        <v>7 </v>
      </c>
      <c r="T15" s="159"/>
      <c r="U15" s="157"/>
      <c r="V15" s="157"/>
      <c r="W15" s="156"/>
      <c r="X15" s="158"/>
      <c r="Y15" s="151"/>
      <c r="Z15" s="148"/>
      <c r="AA15" s="150"/>
    </row>
    <row r="16" spans="1:27" ht="24.75" customHeight="1" thickBot="1">
      <c r="A16" s="156" t="s">
        <v>69</v>
      </c>
      <c r="B16" s="157" t="s">
        <v>70</v>
      </c>
      <c r="C16" s="157" t="s">
        <v>71</v>
      </c>
      <c r="D16" s="157" t="s">
        <v>72</v>
      </c>
      <c r="E16" s="40">
        <v>6.55</v>
      </c>
      <c r="F16" s="41" t="str">
        <f t="shared" si="0"/>
        <v>8  </v>
      </c>
      <c r="G16" s="42">
        <v>0</v>
      </c>
      <c r="H16" s="43">
        <f t="shared" si="1"/>
      </c>
      <c r="I16" s="44">
        <v>5.15</v>
      </c>
      <c r="J16" s="45" t="str">
        <f t="shared" si="2"/>
        <v>8 </v>
      </c>
      <c r="K16" s="46">
        <v>8.8</v>
      </c>
      <c r="L16" s="47" t="str">
        <f t="shared" si="3"/>
        <v>7 </v>
      </c>
      <c r="M16" s="48">
        <v>0</v>
      </c>
      <c r="N16" s="49">
        <f t="shared" si="4"/>
      </c>
      <c r="O16" s="50">
        <v>0</v>
      </c>
      <c r="P16" s="51">
        <f t="shared" si="5"/>
      </c>
      <c r="Q16" s="52">
        <f t="shared" si="6"/>
        <v>20.5</v>
      </c>
      <c r="R16" s="62" t="str">
        <f t="shared" si="7"/>
        <v>8 </v>
      </c>
      <c r="T16" s="160"/>
      <c r="U16" s="161"/>
      <c r="V16" s="161"/>
      <c r="W16" s="162"/>
      <c r="X16" s="76"/>
      <c r="Y16" s="76"/>
      <c r="Z16" s="163"/>
      <c r="AA16" s="164"/>
    </row>
    <row r="17" spans="1:18" ht="24.75" customHeight="1" thickBot="1">
      <c r="A17" s="39"/>
      <c r="B17" s="97"/>
      <c r="C17" s="53"/>
      <c r="D17" s="60"/>
      <c r="E17" s="40"/>
      <c r="F17" s="41">
        <f aca="true" t="shared" si="8" ref="F17:F35">IF(E17&gt;0,RANK(E17,FloorScore)&amp;IF(COUNTIF(FloorScore,E17)&gt;1,"-T","  "),"")</f>
      </c>
      <c r="G17" s="42"/>
      <c r="H17" s="43">
        <f aca="true" t="shared" si="9" ref="H17:H35">IF(G17&gt;0,RANK(G17,PommelScore)&amp;IF(COUNTIF(PommelScore,G17)&gt;1,"-T"," "),"")</f>
      </c>
      <c r="I17" s="44"/>
      <c r="J17" s="45">
        <f aca="true" t="shared" si="10" ref="J17:J35">IF(I17&gt;0,RANK(I17,RingsScore)&amp;IF(COUNTIF(RingsScore,I17)&gt;1,"-T"," "),"")</f>
      </c>
      <c r="K17" s="46"/>
      <c r="L17" s="47">
        <f aca="true" t="shared" si="11" ref="L17:L35">IF(K17&gt;0,RANK(K17,VaultScore)&amp;IF(COUNTIF(VaultScore,K17)&gt;1,"-T"," "),"")</f>
      </c>
      <c r="M17" s="48"/>
      <c r="N17" s="49">
        <f aca="true" t="shared" si="12" ref="N17:N35">IF(M17&gt;0,RANK(M17,PBarScore)&amp;IF(COUNTIF(PBarScore,M17)&gt;1,"-T"," "),"")</f>
      </c>
      <c r="O17" s="50"/>
      <c r="P17" s="51">
        <f aca="true" t="shared" si="13" ref="P17:P35">IF(O17&gt;0,RANK(O17,HBarScore)&amp;IF(COUNTIF(HBarScore,O17)&gt;1,"-T"," "),"")</f>
      </c>
      <c r="Q17" s="52">
        <f aca="true" t="shared" si="14" ref="Q17:Q74">(+E17*100+G17*100+I17*100+K17*100+M17*100+O17*100)/100</f>
        <v>0</v>
      </c>
      <c r="R17" s="62">
        <f aca="true" t="shared" si="15" ref="R17:R35">IF(Q17&gt;0,RANK(Q17,FinalScore)&amp;IF(COUNTIF(FinalScore,Q17)&gt;1,"-T"," "),"")</f>
      </c>
    </row>
    <row r="18" spans="1:23" ht="24.75" customHeight="1">
      <c r="A18" s="39"/>
      <c r="B18" s="97"/>
      <c r="C18" s="53"/>
      <c r="D18" s="60"/>
      <c r="E18" s="40"/>
      <c r="F18" s="41">
        <f t="shared" si="8"/>
      </c>
      <c r="G18" s="42"/>
      <c r="H18" s="43">
        <f t="shared" si="9"/>
      </c>
      <c r="I18" s="44"/>
      <c r="J18" s="45">
        <f t="shared" si="10"/>
      </c>
      <c r="K18" s="46"/>
      <c r="L18" s="47">
        <f t="shared" si="11"/>
      </c>
      <c r="M18" s="48"/>
      <c r="N18" s="49">
        <f t="shared" si="12"/>
      </c>
      <c r="O18" s="50"/>
      <c r="P18" s="51">
        <f t="shared" si="13"/>
      </c>
      <c r="Q18" s="52">
        <f t="shared" si="14"/>
        <v>0</v>
      </c>
      <c r="R18" s="62">
        <f t="shared" si="15"/>
      </c>
      <c r="U18" s="191" t="s">
        <v>82</v>
      </c>
      <c r="V18" s="192"/>
      <c r="W18" s="193"/>
    </row>
    <row r="19" spans="1:23" ht="24.75" customHeight="1">
      <c r="A19" s="39"/>
      <c r="B19" s="97"/>
      <c r="C19" s="53"/>
      <c r="D19" s="60"/>
      <c r="E19" s="40"/>
      <c r="F19" s="41">
        <f t="shared" si="8"/>
      </c>
      <c r="G19" s="42"/>
      <c r="H19" s="43">
        <f t="shared" si="9"/>
      </c>
      <c r="I19" s="44"/>
      <c r="J19" s="45">
        <f t="shared" si="10"/>
      </c>
      <c r="K19" s="46"/>
      <c r="L19" s="47">
        <f t="shared" si="11"/>
      </c>
      <c r="M19" s="48"/>
      <c r="N19" s="49">
        <f t="shared" si="12"/>
      </c>
      <c r="O19" s="50"/>
      <c r="P19" s="51">
        <f t="shared" si="13"/>
      </c>
      <c r="Q19" s="52">
        <f t="shared" si="14"/>
        <v>0</v>
      </c>
      <c r="R19" s="62">
        <f t="shared" si="15"/>
      </c>
      <c r="U19" s="194" t="s">
        <v>89</v>
      </c>
      <c r="V19" s="195"/>
      <c r="W19" s="196"/>
    </row>
    <row r="20" spans="1:23" ht="24.75" customHeight="1" thickBot="1">
      <c r="A20" s="39"/>
      <c r="B20" s="97"/>
      <c r="C20" s="53"/>
      <c r="D20" s="60"/>
      <c r="E20" s="40"/>
      <c r="F20" s="41">
        <f t="shared" si="8"/>
      </c>
      <c r="G20" s="42"/>
      <c r="H20" s="43">
        <f t="shared" si="9"/>
      </c>
      <c r="I20" s="44"/>
      <c r="J20" s="45">
        <f t="shared" si="10"/>
      </c>
      <c r="K20" s="46"/>
      <c r="L20" s="47">
        <f t="shared" si="11"/>
      </c>
      <c r="M20" s="48"/>
      <c r="N20" s="49">
        <f t="shared" si="12"/>
      </c>
      <c r="O20" s="50"/>
      <c r="P20" s="51">
        <f t="shared" si="13"/>
      </c>
      <c r="Q20" s="52">
        <f t="shared" si="14"/>
        <v>0</v>
      </c>
      <c r="R20" s="62">
        <f t="shared" si="15"/>
      </c>
      <c r="U20" s="197"/>
      <c r="V20" s="198"/>
      <c r="W20" s="199"/>
    </row>
    <row r="21" spans="1:23" ht="24.75" customHeight="1" thickBot="1">
      <c r="A21" s="39"/>
      <c r="B21" s="97"/>
      <c r="C21" s="53"/>
      <c r="D21" s="60"/>
      <c r="E21" s="40"/>
      <c r="F21" s="41">
        <f t="shared" si="8"/>
      </c>
      <c r="G21" s="42"/>
      <c r="H21" s="43">
        <f t="shared" si="9"/>
      </c>
      <c r="I21" s="44"/>
      <c r="J21" s="45">
        <f t="shared" si="10"/>
      </c>
      <c r="K21" s="46"/>
      <c r="L21" s="47">
        <f t="shared" si="11"/>
      </c>
      <c r="M21" s="48"/>
      <c r="N21" s="49">
        <f t="shared" si="12"/>
      </c>
      <c r="O21" s="50"/>
      <c r="P21" s="51">
        <f t="shared" si="13"/>
      </c>
      <c r="Q21" s="52">
        <f t="shared" si="14"/>
        <v>0</v>
      </c>
      <c r="R21" s="62">
        <f t="shared" si="15"/>
      </c>
      <c r="U21" s="165" t="s">
        <v>83</v>
      </c>
      <c r="V21" s="166" t="s">
        <v>84</v>
      </c>
      <c r="W21" s="167" t="s">
        <v>13</v>
      </c>
    </row>
    <row r="22" spans="1:23" ht="24.75" customHeight="1" thickBot="1">
      <c r="A22" s="39"/>
      <c r="B22" s="97"/>
      <c r="C22" s="53"/>
      <c r="D22" s="60"/>
      <c r="E22" s="40"/>
      <c r="F22" s="41">
        <f t="shared" si="8"/>
      </c>
      <c r="G22" s="42"/>
      <c r="H22" s="43">
        <f t="shared" si="9"/>
      </c>
      <c r="I22" s="44"/>
      <c r="J22" s="45">
        <f t="shared" si="10"/>
      </c>
      <c r="K22" s="46"/>
      <c r="L22" s="47">
        <f t="shared" si="11"/>
      </c>
      <c r="M22" s="48"/>
      <c r="N22" s="49">
        <f t="shared" si="12"/>
      </c>
      <c r="O22" s="50"/>
      <c r="P22" s="51">
        <f t="shared" si="13"/>
      </c>
      <c r="Q22" s="52">
        <f t="shared" si="14"/>
        <v>0</v>
      </c>
      <c r="R22" s="62">
        <f t="shared" si="15"/>
      </c>
      <c r="U22" s="200" t="s">
        <v>85</v>
      </c>
      <c r="V22" s="201"/>
      <c r="W22" s="202"/>
    </row>
    <row r="23" spans="1:23" ht="24.75" customHeight="1">
      <c r="A23" s="39"/>
      <c r="B23" s="97"/>
      <c r="C23" s="53"/>
      <c r="D23" s="60"/>
      <c r="E23" s="40"/>
      <c r="F23" s="41">
        <f t="shared" si="8"/>
      </c>
      <c r="G23" s="42"/>
      <c r="H23" s="43">
        <f t="shared" si="9"/>
      </c>
      <c r="I23" s="44"/>
      <c r="J23" s="45">
        <f t="shared" si="10"/>
      </c>
      <c r="K23" s="46"/>
      <c r="L23" s="47">
        <f t="shared" si="11"/>
      </c>
      <c r="M23" s="48"/>
      <c r="N23" s="49">
        <f t="shared" si="12"/>
      </c>
      <c r="O23" s="50"/>
      <c r="P23" s="51">
        <f t="shared" si="13"/>
      </c>
      <c r="Q23" s="52">
        <f t="shared" si="14"/>
        <v>0</v>
      </c>
      <c r="R23" s="62">
        <f t="shared" si="15"/>
      </c>
      <c r="U23" s="168" t="s">
        <v>61</v>
      </c>
      <c r="V23" s="169">
        <v>52.6</v>
      </c>
      <c r="W23" s="170">
        <v>1</v>
      </c>
    </row>
    <row r="24" spans="1:23" ht="24.75" customHeight="1">
      <c r="A24" s="39"/>
      <c r="B24" s="97"/>
      <c r="C24" s="53"/>
      <c r="D24" s="60"/>
      <c r="E24" s="40"/>
      <c r="F24" s="41">
        <f t="shared" si="8"/>
      </c>
      <c r="G24" s="42"/>
      <c r="H24" s="43">
        <f t="shared" si="9"/>
      </c>
      <c r="I24" s="44"/>
      <c r="J24" s="45">
        <f t="shared" si="10"/>
      </c>
      <c r="K24" s="46"/>
      <c r="L24" s="54">
        <f t="shared" si="11"/>
      </c>
      <c r="M24" s="48"/>
      <c r="N24" s="49">
        <f t="shared" si="12"/>
      </c>
      <c r="O24" s="50"/>
      <c r="P24" s="51">
        <f t="shared" si="13"/>
      </c>
      <c r="Q24" s="52">
        <f t="shared" si="14"/>
        <v>0</v>
      </c>
      <c r="R24" s="62">
        <f t="shared" si="15"/>
      </c>
      <c r="U24" s="168" t="s">
        <v>63</v>
      </c>
      <c r="V24" s="169">
        <v>51.9</v>
      </c>
      <c r="W24" s="170">
        <v>2</v>
      </c>
    </row>
    <row r="25" spans="1:23" ht="24.75" customHeight="1">
      <c r="A25" s="39"/>
      <c r="B25" s="97"/>
      <c r="C25" s="55"/>
      <c r="D25" s="119"/>
      <c r="E25" s="40"/>
      <c r="F25" s="41">
        <f t="shared" si="8"/>
      </c>
      <c r="G25" s="42"/>
      <c r="H25" s="43">
        <f t="shared" si="9"/>
      </c>
      <c r="I25" s="44"/>
      <c r="J25" s="45">
        <f t="shared" si="10"/>
      </c>
      <c r="K25" s="46"/>
      <c r="L25" s="54">
        <f t="shared" si="11"/>
      </c>
      <c r="M25" s="48"/>
      <c r="N25" s="49">
        <f t="shared" si="12"/>
      </c>
      <c r="O25" s="50"/>
      <c r="P25" s="51">
        <f t="shared" si="13"/>
      </c>
      <c r="Q25" s="52">
        <f t="shared" si="14"/>
        <v>0</v>
      </c>
      <c r="R25" s="62">
        <f t="shared" si="15"/>
      </c>
      <c r="U25" s="168" t="s">
        <v>58</v>
      </c>
      <c r="V25" s="169">
        <v>48.9</v>
      </c>
      <c r="W25" s="170">
        <v>3</v>
      </c>
    </row>
    <row r="26" spans="1:23" ht="24.75" customHeight="1">
      <c r="A26" s="39"/>
      <c r="B26" s="97"/>
      <c r="C26" s="56"/>
      <c r="D26" s="120"/>
      <c r="E26" s="40"/>
      <c r="F26" s="41">
        <f t="shared" si="8"/>
      </c>
      <c r="G26" s="42"/>
      <c r="H26" s="43">
        <f t="shared" si="9"/>
      </c>
      <c r="I26" s="44"/>
      <c r="J26" s="45">
        <f t="shared" si="10"/>
      </c>
      <c r="K26" s="46"/>
      <c r="L26" s="54">
        <f t="shared" si="11"/>
      </c>
      <c r="M26" s="48"/>
      <c r="N26" s="49">
        <f t="shared" si="12"/>
      </c>
      <c r="O26" s="50"/>
      <c r="P26" s="51">
        <f t="shared" si="13"/>
      </c>
      <c r="Q26" s="52">
        <f t="shared" si="14"/>
        <v>0</v>
      </c>
      <c r="R26" s="62">
        <f t="shared" si="15"/>
      </c>
      <c r="U26" s="168"/>
      <c r="V26" s="171">
        <f>SUM(V23:V25)</f>
        <v>153.4</v>
      </c>
      <c r="W26" s="172">
        <v>2</v>
      </c>
    </row>
    <row r="27" spans="1:23" ht="24.75" customHeight="1" thickBot="1">
      <c r="A27" s="39"/>
      <c r="B27" s="97"/>
      <c r="C27" s="55"/>
      <c r="D27" s="119"/>
      <c r="E27" s="40"/>
      <c r="F27" s="41">
        <f t="shared" si="8"/>
      </c>
      <c r="G27" s="42"/>
      <c r="H27" s="43">
        <f t="shared" si="9"/>
      </c>
      <c r="I27" s="44"/>
      <c r="J27" s="57">
        <f t="shared" si="10"/>
      </c>
      <c r="K27" s="46"/>
      <c r="L27" s="54">
        <f t="shared" si="11"/>
      </c>
      <c r="M27" s="48"/>
      <c r="N27" s="49">
        <f t="shared" si="12"/>
      </c>
      <c r="O27" s="50"/>
      <c r="P27" s="51">
        <f t="shared" si="13"/>
      </c>
      <c r="Q27" s="52">
        <f t="shared" si="14"/>
        <v>0</v>
      </c>
      <c r="R27" s="62">
        <f t="shared" si="15"/>
      </c>
      <c r="U27" s="173"/>
      <c r="V27" s="174"/>
      <c r="W27" s="175"/>
    </row>
    <row r="28" spans="1:23" ht="24.75" customHeight="1" thickBot="1">
      <c r="A28" s="39"/>
      <c r="B28" s="97"/>
      <c r="C28" s="55"/>
      <c r="D28" s="119"/>
      <c r="E28" s="40"/>
      <c r="F28" s="41">
        <f t="shared" si="8"/>
      </c>
      <c r="G28" s="42"/>
      <c r="H28" s="43">
        <f t="shared" si="9"/>
      </c>
      <c r="I28" s="44"/>
      <c r="J28" s="57">
        <f t="shared" si="10"/>
      </c>
      <c r="K28" s="46"/>
      <c r="L28" s="54">
        <f t="shared" si="11"/>
      </c>
      <c r="M28" s="48"/>
      <c r="N28" s="49">
        <f t="shared" si="12"/>
      </c>
      <c r="O28" s="50"/>
      <c r="P28" s="51">
        <f t="shared" si="13"/>
      </c>
      <c r="Q28" s="52">
        <f t="shared" si="14"/>
        <v>0</v>
      </c>
      <c r="R28" s="62">
        <f t="shared" si="15"/>
      </c>
      <c r="U28" s="200" t="s">
        <v>86</v>
      </c>
      <c r="V28" s="201"/>
      <c r="W28" s="202"/>
    </row>
    <row r="29" spans="1:23" ht="24.75" customHeight="1">
      <c r="A29" s="39"/>
      <c r="B29" s="97"/>
      <c r="C29" s="58"/>
      <c r="D29" s="121"/>
      <c r="E29" s="40"/>
      <c r="F29" s="41">
        <f t="shared" si="8"/>
      </c>
      <c r="G29" s="42"/>
      <c r="H29" s="43">
        <f t="shared" si="9"/>
      </c>
      <c r="I29" s="44"/>
      <c r="J29" s="57">
        <f t="shared" si="10"/>
      </c>
      <c r="K29" s="46"/>
      <c r="L29" s="54">
        <f t="shared" si="11"/>
      </c>
      <c r="M29" s="48"/>
      <c r="N29" s="49">
        <f t="shared" si="12"/>
      </c>
      <c r="O29" s="50"/>
      <c r="P29" s="51">
        <f t="shared" si="13"/>
      </c>
      <c r="Q29" s="52">
        <f t="shared" si="14"/>
        <v>0</v>
      </c>
      <c r="R29" s="62">
        <f t="shared" si="15"/>
      </c>
      <c r="U29" s="176" t="s">
        <v>76</v>
      </c>
      <c r="V29" s="177">
        <v>56.1</v>
      </c>
      <c r="W29" s="178">
        <v>1</v>
      </c>
    </row>
    <row r="30" spans="1:23" ht="24.75" customHeight="1">
      <c r="A30" s="39"/>
      <c r="B30" s="97"/>
      <c r="C30" s="55"/>
      <c r="D30" s="119"/>
      <c r="E30" s="40"/>
      <c r="F30" s="41">
        <f t="shared" si="8"/>
      </c>
      <c r="G30" s="42"/>
      <c r="H30" s="43">
        <f t="shared" si="9"/>
      </c>
      <c r="I30" s="44"/>
      <c r="J30" s="57">
        <f t="shared" si="10"/>
      </c>
      <c r="K30" s="46"/>
      <c r="L30" s="54">
        <f t="shared" si="11"/>
      </c>
      <c r="M30" s="48"/>
      <c r="N30" s="49">
        <f t="shared" si="12"/>
      </c>
      <c r="O30" s="50"/>
      <c r="P30" s="51">
        <f t="shared" si="13"/>
      </c>
      <c r="Q30" s="52">
        <f t="shared" si="14"/>
        <v>0</v>
      </c>
      <c r="R30" s="62">
        <f t="shared" si="15"/>
      </c>
      <c r="U30" s="168" t="s">
        <v>79</v>
      </c>
      <c r="V30" s="169">
        <v>54.9</v>
      </c>
      <c r="W30" s="170">
        <v>2</v>
      </c>
    </row>
    <row r="31" spans="1:23" ht="24.75" customHeight="1">
      <c r="A31" s="39"/>
      <c r="B31" s="97"/>
      <c r="C31" s="53"/>
      <c r="D31" s="60"/>
      <c r="E31" s="40"/>
      <c r="F31" s="41">
        <f t="shared" si="8"/>
      </c>
      <c r="G31" s="42"/>
      <c r="H31" s="59">
        <f t="shared" si="9"/>
      </c>
      <c r="I31" s="44"/>
      <c r="J31" s="57">
        <f t="shared" si="10"/>
      </c>
      <c r="K31" s="46"/>
      <c r="L31" s="54">
        <f t="shared" si="11"/>
      </c>
      <c r="M31" s="48"/>
      <c r="N31" s="49">
        <f t="shared" si="12"/>
      </c>
      <c r="O31" s="50"/>
      <c r="P31" s="51">
        <f t="shared" si="13"/>
      </c>
      <c r="Q31" s="52">
        <f t="shared" si="14"/>
        <v>0</v>
      </c>
      <c r="R31" s="62">
        <f t="shared" si="15"/>
      </c>
      <c r="U31" s="168" t="s">
        <v>73</v>
      </c>
      <c r="V31" s="169">
        <v>54.2</v>
      </c>
      <c r="W31" s="170">
        <v>3</v>
      </c>
    </row>
    <row r="32" spans="1:23" ht="24.75" customHeight="1">
      <c r="A32" s="39"/>
      <c r="B32" s="97"/>
      <c r="C32" s="53"/>
      <c r="D32" s="60"/>
      <c r="E32" s="40"/>
      <c r="F32" s="41">
        <f t="shared" si="8"/>
      </c>
      <c r="G32" s="42"/>
      <c r="H32" s="59">
        <f t="shared" si="9"/>
      </c>
      <c r="I32" s="44"/>
      <c r="J32" s="57">
        <f t="shared" si="10"/>
      </c>
      <c r="K32" s="46"/>
      <c r="L32" s="54">
        <f t="shared" si="11"/>
      </c>
      <c r="M32" s="48"/>
      <c r="N32" s="49">
        <f t="shared" si="12"/>
      </c>
      <c r="O32" s="50"/>
      <c r="P32" s="51">
        <f t="shared" si="13"/>
      </c>
      <c r="Q32" s="52">
        <f t="shared" si="14"/>
        <v>0</v>
      </c>
      <c r="R32" s="62">
        <f t="shared" si="15"/>
      </c>
      <c r="U32" s="168"/>
      <c r="V32" s="171">
        <f>SUM(V29:V31)</f>
        <v>165.2</v>
      </c>
      <c r="W32" s="172">
        <v>1</v>
      </c>
    </row>
    <row r="33" spans="1:23" ht="24.75" customHeight="1" thickBot="1">
      <c r="A33" s="39"/>
      <c r="B33" s="97"/>
      <c r="C33" s="53"/>
      <c r="D33" s="60"/>
      <c r="E33" s="40"/>
      <c r="F33" s="41">
        <f t="shared" si="8"/>
      </c>
      <c r="G33" s="42"/>
      <c r="H33" s="59">
        <f t="shared" si="9"/>
      </c>
      <c r="I33" s="44"/>
      <c r="J33" s="57">
        <f t="shared" si="10"/>
      </c>
      <c r="K33" s="46"/>
      <c r="L33" s="54">
        <f t="shared" si="11"/>
      </c>
      <c r="M33" s="48"/>
      <c r="N33" s="49">
        <f t="shared" si="12"/>
      </c>
      <c r="O33" s="50"/>
      <c r="P33" s="51">
        <f t="shared" si="13"/>
      </c>
      <c r="Q33" s="52">
        <f t="shared" si="14"/>
        <v>0</v>
      </c>
      <c r="R33" s="62">
        <f t="shared" si="15"/>
      </c>
      <c r="U33" s="179"/>
      <c r="V33" s="180"/>
      <c r="W33" s="181"/>
    </row>
    <row r="34" spans="1:18" ht="24.75" customHeight="1">
      <c r="A34" s="39"/>
      <c r="B34" s="97"/>
      <c r="C34" s="53"/>
      <c r="D34" s="60"/>
      <c r="E34" s="40"/>
      <c r="F34" s="41">
        <f t="shared" si="8"/>
      </c>
      <c r="G34" s="42"/>
      <c r="H34" s="59">
        <f t="shared" si="9"/>
      </c>
      <c r="I34" s="44"/>
      <c r="J34" s="57">
        <f t="shared" si="10"/>
      </c>
      <c r="K34" s="46"/>
      <c r="L34" s="54">
        <f t="shared" si="11"/>
      </c>
      <c r="M34" s="48"/>
      <c r="N34" s="49">
        <f t="shared" si="12"/>
      </c>
      <c r="O34" s="50"/>
      <c r="P34" s="51">
        <f t="shared" si="13"/>
      </c>
      <c r="Q34" s="52">
        <f t="shared" si="14"/>
        <v>0</v>
      </c>
      <c r="R34" s="62">
        <f t="shared" si="15"/>
      </c>
    </row>
    <row r="35" spans="1:18" ht="24.75" customHeight="1">
      <c r="A35" s="39"/>
      <c r="B35" s="97"/>
      <c r="C35" s="53"/>
      <c r="D35" s="60"/>
      <c r="E35" s="40"/>
      <c r="F35" s="41">
        <f t="shared" si="8"/>
      </c>
      <c r="G35" s="42"/>
      <c r="H35" s="59">
        <f t="shared" si="9"/>
      </c>
      <c r="I35" s="44"/>
      <c r="J35" s="57">
        <f t="shared" si="10"/>
      </c>
      <c r="K35" s="46"/>
      <c r="L35" s="54">
        <f t="shared" si="11"/>
      </c>
      <c r="M35" s="48"/>
      <c r="N35" s="49">
        <f t="shared" si="12"/>
      </c>
      <c r="O35" s="50"/>
      <c r="P35" s="51">
        <f t="shared" si="13"/>
      </c>
      <c r="Q35" s="52">
        <f t="shared" si="14"/>
        <v>0</v>
      </c>
      <c r="R35" s="62">
        <f t="shared" si="15"/>
      </c>
    </row>
    <row r="36" spans="1:18" ht="24.75" customHeight="1">
      <c r="A36" s="39"/>
      <c r="B36" s="97"/>
      <c r="C36" s="53"/>
      <c r="D36" s="60"/>
      <c r="E36" s="40"/>
      <c r="F36" s="41">
        <f aca="true" t="shared" si="16" ref="F36:F67">IF(E36&gt;0,RANK(E36,FloorScore)&amp;IF(COUNTIF(FloorScore,E36)&gt;1,"-T","  "),"")</f>
      </c>
      <c r="G36" s="42"/>
      <c r="H36" s="59">
        <f aca="true" t="shared" si="17" ref="H36:H67">IF(G36&gt;0,RANK(G36,PommelScore)&amp;IF(COUNTIF(PommelScore,G36)&gt;1,"-T"," "),"")</f>
      </c>
      <c r="I36" s="44"/>
      <c r="J36" s="57">
        <f aca="true" t="shared" si="18" ref="J36:J67">IF(I36&gt;0,RANK(I36,RingsScore)&amp;IF(COUNTIF(RingsScore,I36)&gt;1,"-T"," "),"")</f>
      </c>
      <c r="K36" s="46"/>
      <c r="L36" s="54">
        <f aca="true" t="shared" si="19" ref="L36:L67">IF(K36&gt;0,RANK(K36,VaultScore)&amp;IF(COUNTIF(VaultScore,K36)&gt;1,"-T"," "),"")</f>
      </c>
      <c r="M36" s="48"/>
      <c r="N36" s="49">
        <f aca="true" t="shared" si="20" ref="N36:N67">IF(M36&gt;0,RANK(M36,PBarScore)&amp;IF(COUNTIF(PBarScore,M36)&gt;1,"-T"," "),"")</f>
      </c>
      <c r="O36" s="50"/>
      <c r="P36" s="51">
        <f aca="true" t="shared" si="21" ref="P36:P67">IF(O36&gt;0,RANK(O36,HBarScore)&amp;IF(COUNTIF(HBarScore,O36)&gt;1,"-T"," "),"")</f>
      </c>
      <c r="Q36" s="52">
        <f t="shared" si="14"/>
        <v>0</v>
      </c>
      <c r="R36" s="62">
        <f aca="true" t="shared" si="22" ref="R36:R67">IF(Q36&gt;0,RANK(Q36,FinalScore)&amp;IF(COUNTIF(FinalScore,Q36)&gt;1,"-T"," "),"")</f>
      </c>
    </row>
    <row r="37" spans="1:18" ht="24.75" customHeight="1">
      <c r="A37" s="39"/>
      <c r="B37" s="97"/>
      <c r="C37" s="53"/>
      <c r="D37" s="60"/>
      <c r="E37" s="40"/>
      <c r="F37" s="41">
        <f t="shared" si="16"/>
      </c>
      <c r="G37" s="42"/>
      <c r="H37" s="59">
        <f t="shared" si="17"/>
      </c>
      <c r="I37" s="44"/>
      <c r="J37" s="57">
        <f t="shared" si="18"/>
      </c>
      <c r="K37" s="46"/>
      <c r="L37" s="54">
        <f t="shared" si="19"/>
      </c>
      <c r="M37" s="48"/>
      <c r="N37" s="49">
        <f t="shared" si="20"/>
      </c>
      <c r="O37" s="50"/>
      <c r="P37" s="51">
        <f t="shared" si="21"/>
      </c>
      <c r="Q37" s="52">
        <f t="shared" si="14"/>
        <v>0</v>
      </c>
      <c r="R37" s="62">
        <f t="shared" si="22"/>
      </c>
    </row>
    <row r="38" spans="1:18" ht="24.75" customHeight="1">
      <c r="A38" s="39"/>
      <c r="B38" s="97"/>
      <c r="C38" s="61"/>
      <c r="D38" s="122"/>
      <c r="E38" s="40"/>
      <c r="F38" s="41">
        <f t="shared" si="16"/>
      </c>
      <c r="G38" s="42"/>
      <c r="H38" s="59">
        <f t="shared" si="17"/>
      </c>
      <c r="I38" s="44"/>
      <c r="J38" s="57">
        <f t="shared" si="18"/>
      </c>
      <c r="K38" s="46"/>
      <c r="L38" s="54">
        <f t="shared" si="19"/>
      </c>
      <c r="M38" s="48"/>
      <c r="N38" s="49">
        <f t="shared" si="20"/>
      </c>
      <c r="O38" s="50"/>
      <c r="P38" s="51">
        <f t="shared" si="21"/>
      </c>
      <c r="Q38" s="52">
        <f t="shared" si="14"/>
        <v>0</v>
      </c>
      <c r="R38" s="62">
        <f t="shared" si="22"/>
      </c>
    </row>
    <row r="39" spans="1:18" ht="24.75" customHeight="1">
      <c r="A39" s="39"/>
      <c r="B39" s="97"/>
      <c r="C39" s="61"/>
      <c r="D39" s="122"/>
      <c r="E39" s="40"/>
      <c r="F39" s="41">
        <f t="shared" si="16"/>
      </c>
      <c r="G39" s="42"/>
      <c r="H39" s="59">
        <f t="shared" si="17"/>
      </c>
      <c r="I39" s="44"/>
      <c r="J39" s="57">
        <f t="shared" si="18"/>
      </c>
      <c r="K39" s="46"/>
      <c r="L39" s="54">
        <f t="shared" si="19"/>
      </c>
      <c r="M39" s="48"/>
      <c r="N39" s="49">
        <f t="shared" si="20"/>
      </c>
      <c r="O39" s="50"/>
      <c r="P39" s="51">
        <f t="shared" si="21"/>
      </c>
      <c r="Q39" s="52">
        <f t="shared" si="14"/>
        <v>0</v>
      </c>
      <c r="R39" s="62">
        <f t="shared" si="22"/>
      </c>
    </row>
    <row r="40" spans="1:18" ht="24.75" customHeight="1">
      <c r="A40" s="39"/>
      <c r="B40" s="97"/>
      <c r="C40" s="61"/>
      <c r="D40" s="122"/>
      <c r="E40" s="40"/>
      <c r="F40" s="41">
        <f t="shared" si="16"/>
      </c>
      <c r="G40" s="42"/>
      <c r="H40" s="59">
        <f t="shared" si="17"/>
      </c>
      <c r="I40" s="44"/>
      <c r="J40" s="57">
        <f t="shared" si="18"/>
      </c>
      <c r="K40" s="46"/>
      <c r="L40" s="54">
        <f t="shared" si="19"/>
      </c>
      <c r="M40" s="48"/>
      <c r="N40" s="49">
        <f t="shared" si="20"/>
      </c>
      <c r="O40" s="50"/>
      <c r="P40" s="51">
        <f t="shared" si="21"/>
      </c>
      <c r="Q40" s="52">
        <f t="shared" si="14"/>
        <v>0</v>
      </c>
      <c r="R40" s="62">
        <f t="shared" si="22"/>
      </c>
    </row>
    <row r="41" spans="1:18" ht="24.75" customHeight="1">
      <c r="A41" s="39"/>
      <c r="B41" s="97"/>
      <c r="C41" s="61"/>
      <c r="D41" s="122"/>
      <c r="E41" s="40"/>
      <c r="F41" s="41">
        <f t="shared" si="16"/>
      </c>
      <c r="G41" s="42"/>
      <c r="H41" s="59">
        <f t="shared" si="17"/>
      </c>
      <c r="I41" s="44"/>
      <c r="J41" s="57">
        <f t="shared" si="18"/>
      </c>
      <c r="K41" s="46"/>
      <c r="L41" s="54">
        <f t="shared" si="19"/>
      </c>
      <c r="M41" s="48"/>
      <c r="N41" s="49">
        <f t="shared" si="20"/>
      </c>
      <c r="O41" s="50"/>
      <c r="P41" s="51">
        <f t="shared" si="21"/>
      </c>
      <c r="Q41" s="52">
        <f t="shared" si="14"/>
        <v>0</v>
      </c>
      <c r="R41" s="62">
        <f t="shared" si="22"/>
      </c>
    </row>
    <row r="42" spans="1:18" ht="24.75" customHeight="1">
      <c r="A42" s="39"/>
      <c r="B42" s="97"/>
      <c r="C42" s="63"/>
      <c r="D42" s="123"/>
      <c r="E42" s="40"/>
      <c r="F42" s="41">
        <f t="shared" si="16"/>
      </c>
      <c r="G42" s="42"/>
      <c r="H42" s="59">
        <f t="shared" si="17"/>
      </c>
      <c r="I42" s="44"/>
      <c r="J42" s="57">
        <f t="shared" si="18"/>
      </c>
      <c r="K42" s="46"/>
      <c r="L42" s="54">
        <f t="shared" si="19"/>
      </c>
      <c r="M42" s="48"/>
      <c r="N42" s="49">
        <f t="shared" si="20"/>
      </c>
      <c r="O42" s="50"/>
      <c r="P42" s="51">
        <f t="shared" si="21"/>
      </c>
      <c r="Q42" s="52">
        <f t="shared" si="14"/>
        <v>0</v>
      </c>
      <c r="R42" s="62">
        <f t="shared" si="22"/>
      </c>
    </row>
    <row r="43" spans="1:18" ht="24.75" customHeight="1">
      <c r="A43" s="39"/>
      <c r="B43" s="97"/>
      <c r="C43" s="64"/>
      <c r="D43" s="124"/>
      <c r="E43" s="40"/>
      <c r="F43" s="41">
        <f t="shared" si="16"/>
      </c>
      <c r="G43" s="42"/>
      <c r="H43" s="59">
        <f t="shared" si="17"/>
      </c>
      <c r="I43" s="44"/>
      <c r="J43" s="57">
        <f t="shared" si="18"/>
      </c>
      <c r="K43" s="46"/>
      <c r="L43" s="54">
        <f t="shared" si="19"/>
      </c>
      <c r="M43" s="48"/>
      <c r="N43" s="49">
        <f t="shared" si="20"/>
      </c>
      <c r="O43" s="50"/>
      <c r="P43" s="51">
        <f t="shared" si="21"/>
      </c>
      <c r="Q43" s="52">
        <f t="shared" si="14"/>
        <v>0</v>
      </c>
      <c r="R43" s="62">
        <f t="shared" si="22"/>
      </c>
    </row>
    <row r="44" spans="1:18" ht="24.75" customHeight="1">
      <c r="A44" s="39"/>
      <c r="B44" s="97"/>
      <c r="C44" s="64"/>
      <c r="D44" s="124"/>
      <c r="E44" s="40"/>
      <c r="F44" s="41">
        <f t="shared" si="16"/>
      </c>
      <c r="G44" s="42"/>
      <c r="H44" s="59">
        <f t="shared" si="17"/>
      </c>
      <c r="I44" s="44"/>
      <c r="J44" s="57">
        <f t="shared" si="18"/>
      </c>
      <c r="K44" s="46"/>
      <c r="L44" s="54">
        <f t="shared" si="19"/>
      </c>
      <c r="M44" s="48"/>
      <c r="N44" s="49">
        <f t="shared" si="20"/>
      </c>
      <c r="O44" s="50"/>
      <c r="P44" s="51">
        <f t="shared" si="21"/>
      </c>
      <c r="Q44" s="52">
        <f t="shared" si="14"/>
        <v>0</v>
      </c>
      <c r="R44" s="62">
        <f t="shared" si="22"/>
      </c>
    </row>
    <row r="45" spans="1:18" ht="24.75" customHeight="1">
      <c r="A45" s="39"/>
      <c r="B45" s="97"/>
      <c r="C45" s="64"/>
      <c r="D45" s="124"/>
      <c r="E45" s="40"/>
      <c r="F45" s="41">
        <f t="shared" si="16"/>
      </c>
      <c r="G45" s="42"/>
      <c r="H45" s="59">
        <f t="shared" si="17"/>
      </c>
      <c r="I45" s="44"/>
      <c r="J45" s="57">
        <f t="shared" si="18"/>
      </c>
      <c r="K45" s="46"/>
      <c r="L45" s="54">
        <f t="shared" si="19"/>
      </c>
      <c r="M45" s="48"/>
      <c r="N45" s="49">
        <f t="shared" si="20"/>
      </c>
      <c r="O45" s="50"/>
      <c r="P45" s="51">
        <f t="shared" si="21"/>
      </c>
      <c r="Q45" s="52">
        <f t="shared" si="14"/>
        <v>0</v>
      </c>
      <c r="R45" s="62">
        <f t="shared" si="22"/>
      </c>
    </row>
    <row r="46" spans="1:18" ht="24.75" customHeight="1">
      <c r="A46" s="39"/>
      <c r="B46" s="97"/>
      <c r="C46" s="64"/>
      <c r="D46" s="124"/>
      <c r="E46" s="40"/>
      <c r="F46" s="41">
        <f t="shared" si="16"/>
      </c>
      <c r="G46" s="42"/>
      <c r="H46" s="59">
        <f t="shared" si="17"/>
      </c>
      <c r="I46" s="44"/>
      <c r="J46" s="57">
        <f t="shared" si="18"/>
      </c>
      <c r="K46" s="46"/>
      <c r="L46" s="54">
        <f t="shared" si="19"/>
      </c>
      <c r="M46" s="48"/>
      <c r="N46" s="49">
        <f t="shared" si="20"/>
      </c>
      <c r="O46" s="50"/>
      <c r="P46" s="51">
        <f t="shared" si="21"/>
      </c>
      <c r="Q46" s="52">
        <f t="shared" si="14"/>
        <v>0</v>
      </c>
      <c r="R46" s="62">
        <f t="shared" si="22"/>
      </c>
    </row>
    <row r="47" spans="1:18" ht="24.75" customHeight="1">
      <c r="A47" s="39"/>
      <c r="B47" s="97"/>
      <c r="C47" s="64"/>
      <c r="D47" s="124"/>
      <c r="E47" s="40"/>
      <c r="F47" s="41">
        <f t="shared" si="16"/>
      </c>
      <c r="G47" s="42"/>
      <c r="H47" s="59">
        <f t="shared" si="17"/>
      </c>
      <c r="I47" s="44"/>
      <c r="J47" s="57">
        <f t="shared" si="18"/>
      </c>
      <c r="K47" s="46"/>
      <c r="L47" s="54">
        <f t="shared" si="19"/>
      </c>
      <c r="M47" s="48"/>
      <c r="N47" s="49">
        <f t="shared" si="20"/>
      </c>
      <c r="O47" s="50"/>
      <c r="P47" s="51">
        <f t="shared" si="21"/>
      </c>
      <c r="Q47" s="52">
        <f t="shared" si="14"/>
        <v>0</v>
      </c>
      <c r="R47" s="62">
        <f t="shared" si="22"/>
      </c>
    </row>
    <row r="48" spans="1:18" ht="24.75" customHeight="1">
      <c r="A48" s="39"/>
      <c r="B48" s="97"/>
      <c r="C48" s="64"/>
      <c r="D48" s="124"/>
      <c r="E48" s="40"/>
      <c r="F48" s="41">
        <f t="shared" si="16"/>
      </c>
      <c r="G48" s="42"/>
      <c r="H48" s="59">
        <f t="shared" si="17"/>
      </c>
      <c r="I48" s="44"/>
      <c r="J48" s="57">
        <f t="shared" si="18"/>
      </c>
      <c r="K48" s="46"/>
      <c r="L48" s="54">
        <f t="shared" si="19"/>
      </c>
      <c r="M48" s="48"/>
      <c r="N48" s="49">
        <f t="shared" si="20"/>
      </c>
      <c r="O48" s="50"/>
      <c r="P48" s="51">
        <f t="shared" si="21"/>
      </c>
      <c r="Q48" s="52">
        <f t="shared" si="14"/>
        <v>0</v>
      </c>
      <c r="R48" s="62">
        <f t="shared" si="22"/>
      </c>
    </row>
    <row r="49" spans="1:18" ht="24.75" customHeight="1">
      <c r="A49" s="39"/>
      <c r="B49" s="97"/>
      <c r="C49" s="64"/>
      <c r="D49" s="124"/>
      <c r="E49" s="40"/>
      <c r="F49" s="41">
        <f t="shared" si="16"/>
      </c>
      <c r="G49" s="42"/>
      <c r="H49" s="59">
        <f t="shared" si="17"/>
      </c>
      <c r="I49" s="44"/>
      <c r="J49" s="57">
        <f t="shared" si="18"/>
      </c>
      <c r="K49" s="46"/>
      <c r="L49" s="54">
        <f t="shared" si="19"/>
      </c>
      <c r="M49" s="48"/>
      <c r="N49" s="49">
        <f t="shared" si="20"/>
      </c>
      <c r="O49" s="50"/>
      <c r="P49" s="51">
        <f t="shared" si="21"/>
      </c>
      <c r="Q49" s="52">
        <f t="shared" si="14"/>
        <v>0</v>
      </c>
      <c r="R49" s="62">
        <f t="shared" si="22"/>
      </c>
    </row>
    <row r="50" spans="1:18" ht="24.75" customHeight="1">
      <c r="A50" s="39"/>
      <c r="B50" s="97"/>
      <c r="C50" s="65"/>
      <c r="D50" s="125"/>
      <c r="E50" s="40"/>
      <c r="F50" s="41">
        <f t="shared" si="16"/>
      </c>
      <c r="G50" s="42"/>
      <c r="H50" s="59">
        <f t="shared" si="17"/>
      </c>
      <c r="I50" s="44"/>
      <c r="J50" s="57">
        <f t="shared" si="18"/>
      </c>
      <c r="K50" s="46"/>
      <c r="L50" s="54">
        <f t="shared" si="19"/>
      </c>
      <c r="M50" s="48"/>
      <c r="N50" s="49">
        <f t="shared" si="20"/>
      </c>
      <c r="O50" s="50"/>
      <c r="P50" s="51">
        <f t="shared" si="21"/>
      </c>
      <c r="Q50" s="52">
        <f t="shared" si="14"/>
        <v>0</v>
      </c>
      <c r="R50" s="62">
        <f t="shared" si="22"/>
      </c>
    </row>
    <row r="51" spans="1:18" ht="24.75" customHeight="1">
      <c r="A51" s="39"/>
      <c r="B51" s="97"/>
      <c r="C51" s="65"/>
      <c r="D51" s="125"/>
      <c r="E51" s="40"/>
      <c r="F51" s="41">
        <f t="shared" si="16"/>
      </c>
      <c r="G51" s="42"/>
      <c r="H51" s="59">
        <f t="shared" si="17"/>
      </c>
      <c r="I51" s="44"/>
      <c r="J51" s="57">
        <f t="shared" si="18"/>
      </c>
      <c r="K51" s="46"/>
      <c r="L51" s="54">
        <f t="shared" si="19"/>
      </c>
      <c r="M51" s="48"/>
      <c r="N51" s="49">
        <f t="shared" si="20"/>
      </c>
      <c r="O51" s="50"/>
      <c r="P51" s="51">
        <f t="shared" si="21"/>
      </c>
      <c r="Q51" s="52">
        <f t="shared" si="14"/>
        <v>0</v>
      </c>
      <c r="R51" s="62">
        <f t="shared" si="22"/>
      </c>
    </row>
    <row r="52" spans="1:18" ht="24.75" customHeight="1">
      <c r="A52" s="39"/>
      <c r="B52" s="97"/>
      <c r="C52" s="65"/>
      <c r="D52" s="125"/>
      <c r="E52" s="40"/>
      <c r="F52" s="41">
        <f t="shared" si="16"/>
      </c>
      <c r="G52" s="42"/>
      <c r="H52" s="59">
        <f t="shared" si="17"/>
      </c>
      <c r="I52" s="44"/>
      <c r="J52" s="57">
        <f t="shared" si="18"/>
      </c>
      <c r="K52" s="46"/>
      <c r="L52" s="54">
        <f t="shared" si="19"/>
      </c>
      <c r="M52" s="48"/>
      <c r="N52" s="49">
        <f t="shared" si="20"/>
      </c>
      <c r="O52" s="50"/>
      <c r="P52" s="51">
        <f t="shared" si="21"/>
      </c>
      <c r="Q52" s="52">
        <f t="shared" si="14"/>
        <v>0</v>
      </c>
      <c r="R52" s="62">
        <f t="shared" si="22"/>
      </c>
    </row>
    <row r="53" spans="1:18" ht="24.75" customHeight="1">
      <c r="A53" s="39"/>
      <c r="B53" s="97"/>
      <c r="C53" s="65"/>
      <c r="D53" s="125"/>
      <c r="E53" s="40"/>
      <c r="F53" s="41">
        <f t="shared" si="16"/>
      </c>
      <c r="G53" s="42"/>
      <c r="H53" s="59">
        <f t="shared" si="17"/>
      </c>
      <c r="I53" s="44"/>
      <c r="J53" s="57">
        <f t="shared" si="18"/>
      </c>
      <c r="K53" s="46"/>
      <c r="L53" s="54">
        <f t="shared" si="19"/>
      </c>
      <c r="M53" s="48"/>
      <c r="N53" s="49">
        <f t="shared" si="20"/>
      </c>
      <c r="O53" s="50"/>
      <c r="P53" s="51">
        <f t="shared" si="21"/>
      </c>
      <c r="Q53" s="52">
        <f t="shared" si="14"/>
        <v>0</v>
      </c>
      <c r="R53" s="62">
        <f t="shared" si="22"/>
      </c>
    </row>
    <row r="54" spans="1:18" ht="24.75" customHeight="1">
      <c r="A54" s="39"/>
      <c r="B54" s="97"/>
      <c r="C54" s="66"/>
      <c r="D54" s="126"/>
      <c r="E54" s="40"/>
      <c r="F54" s="41">
        <f t="shared" si="16"/>
      </c>
      <c r="G54" s="42"/>
      <c r="H54" s="59">
        <f t="shared" si="17"/>
      </c>
      <c r="I54" s="44"/>
      <c r="J54" s="57">
        <f t="shared" si="18"/>
      </c>
      <c r="K54" s="46"/>
      <c r="L54" s="54">
        <f t="shared" si="19"/>
      </c>
      <c r="M54" s="48"/>
      <c r="N54" s="49">
        <f t="shared" si="20"/>
      </c>
      <c r="O54" s="50"/>
      <c r="P54" s="51">
        <f t="shared" si="21"/>
      </c>
      <c r="Q54" s="52">
        <f t="shared" si="14"/>
        <v>0</v>
      </c>
      <c r="R54" s="62">
        <f t="shared" si="22"/>
      </c>
    </row>
    <row r="55" spans="1:18" ht="24.75" customHeight="1">
      <c r="A55" s="39"/>
      <c r="B55" s="97"/>
      <c r="C55" s="67"/>
      <c r="D55" s="127"/>
      <c r="E55" s="40"/>
      <c r="F55" s="41">
        <f t="shared" si="16"/>
      </c>
      <c r="G55" s="42"/>
      <c r="H55" s="59">
        <f t="shared" si="17"/>
      </c>
      <c r="I55" s="44"/>
      <c r="J55" s="57">
        <f t="shared" si="18"/>
      </c>
      <c r="K55" s="46"/>
      <c r="L55" s="54">
        <f t="shared" si="19"/>
      </c>
      <c r="M55" s="48"/>
      <c r="N55" s="49">
        <f t="shared" si="20"/>
      </c>
      <c r="O55" s="50"/>
      <c r="P55" s="51">
        <f t="shared" si="21"/>
      </c>
      <c r="Q55" s="52">
        <f t="shared" si="14"/>
        <v>0</v>
      </c>
      <c r="R55" s="62">
        <f t="shared" si="22"/>
      </c>
    </row>
    <row r="56" spans="1:18" ht="24.75" customHeight="1">
      <c r="A56" s="39"/>
      <c r="B56" s="97"/>
      <c r="C56" s="64"/>
      <c r="D56" s="124"/>
      <c r="E56" s="40"/>
      <c r="F56" s="41">
        <f t="shared" si="16"/>
      </c>
      <c r="G56" s="42"/>
      <c r="H56" s="59">
        <f t="shared" si="17"/>
      </c>
      <c r="I56" s="44"/>
      <c r="J56" s="57">
        <f t="shared" si="18"/>
      </c>
      <c r="K56" s="46"/>
      <c r="L56" s="54">
        <f t="shared" si="19"/>
      </c>
      <c r="M56" s="48"/>
      <c r="N56" s="49">
        <f t="shared" si="20"/>
      </c>
      <c r="O56" s="50"/>
      <c r="P56" s="51">
        <f t="shared" si="21"/>
      </c>
      <c r="Q56" s="52">
        <f t="shared" si="14"/>
        <v>0</v>
      </c>
      <c r="R56" s="62">
        <f t="shared" si="22"/>
      </c>
    </row>
    <row r="57" spans="1:18" ht="24.75" customHeight="1">
      <c r="A57" s="39"/>
      <c r="B57" s="97"/>
      <c r="C57" s="64"/>
      <c r="D57" s="124"/>
      <c r="E57" s="40"/>
      <c r="F57" s="41">
        <f t="shared" si="16"/>
      </c>
      <c r="G57" s="42"/>
      <c r="H57" s="59">
        <f t="shared" si="17"/>
      </c>
      <c r="I57" s="44"/>
      <c r="J57" s="57">
        <f t="shared" si="18"/>
      </c>
      <c r="K57" s="46"/>
      <c r="L57" s="54">
        <f t="shared" si="19"/>
      </c>
      <c r="M57" s="48"/>
      <c r="N57" s="49">
        <f t="shared" si="20"/>
      </c>
      <c r="O57" s="50"/>
      <c r="P57" s="51">
        <f t="shared" si="21"/>
      </c>
      <c r="Q57" s="52">
        <f t="shared" si="14"/>
        <v>0</v>
      </c>
      <c r="R57" s="62">
        <f t="shared" si="22"/>
      </c>
    </row>
    <row r="58" spans="1:18" ht="24.75" customHeight="1">
      <c r="A58" s="39"/>
      <c r="B58" s="97"/>
      <c r="C58" s="64"/>
      <c r="D58" s="124"/>
      <c r="E58" s="40"/>
      <c r="F58" s="41">
        <f t="shared" si="16"/>
      </c>
      <c r="G58" s="42"/>
      <c r="H58" s="59">
        <f t="shared" si="17"/>
      </c>
      <c r="I58" s="44"/>
      <c r="J58" s="57">
        <f t="shared" si="18"/>
      </c>
      <c r="K58" s="46"/>
      <c r="L58" s="54">
        <f t="shared" si="19"/>
      </c>
      <c r="M58" s="48"/>
      <c r="N58" s="49">
        <f t="shared" si="20"/>
      </c>
      <c r="O58" s="50"/>
      <c r="P58" s="51">
        <f t="shared" si="21"/>
      </c>
      <c r="Q58" s="52">
        <f t="shared" si="14"/>
        <v>0</v>
      </c>
      <c r="R58" s="62">
        <f t="shared" si="22"/>
      </c>
    </row>
    <row r="59" spans="1:18" ht="24.75" customHeight="1">
      <c r="A59" s="39"/>
      <c r="B59" s="97"/>
      <c r="C59" s="64"/>
      <c r="D59" s="124"/>
      <c r="E59" s="40"/>
      <c r="F59" s="41">
        <f t="shared" si="16"/>
      </c>
      <c r="G59" s="42"/>
      <c r="H59" s="59">
        <f t="shared" si="17"/>
      </c>
      <c r="I59" s="44"/>
      <c r="J59" s="57">
        <f t="shared" si="18"/>
      </c>
      <c r="K59" s="46"/>
      <c r="L59" s="54">
        <f t="shared" si="19"/>
      </c>
      <c r="M59" s="48"/>
      <c r="N59" s="49">
        <f t="shared" si="20"/>
      </c>
      <c r="O59" s="50"/>
      <c r="P59" s="51">
        <f t="shared" si="21"/>
      </c>
      <c r="Q59" s="52">
        <f t="shared" si="14"/>
        <v>0</v>
      </c>
      <c r="R59" s="62">
        <f t="shared" si="22"/>
      </c>
    </row>
    <row r="60" spans="1:18" ht="24.75" customHeight="1">
      <c r="A60" s="39"/>
      <c r="B60" s="97"/>
      <c r="C60" s="64"/>
      <c r="D60" s="124"/>
      <c r="E60" s="40"/>
      <c r="F60" s="41">
        <f t="shared" si="16"/>
      </c>
      <c r="G60" s="42"/>
      <c r="H60" s="59">
        <f t="shared" si="17"/>
      </c>
      <c r="I60" s="44"/>
      <c r="J60" s="57">
        <f t="shared" si="18"/>
      </c>
      <c r="K60" s="46"/>
      <c r="L60" s="54">
        <f t="shared" si="19"/>
      </c>
      <c r="M60" s="48"/>
      <c r="N60" s="49">
        <f t="shared" si="20"/>
      </c>
      <c r="O60" s="50"/>
      <c r="P60" s="51">
        <f t="shared" si="21"/>
      </c>
      <c r="Q60" s="52">
        <f t="shared" si="14"/>
        <v>0</v>
      </c>
      <c r="R60" s="62">
        <f t="shared" si="22"/>
      </c>
    </row>
    <row r="61" spans="1:18" ht="24.75" customHeight="1">
      <c r="A61" s="102"/>
      <c r="B61" s="103"/>
      <c r="C61" s="64"/>
      <c r="D61" s="124"/>
      <c r="E61" s="104"/>
      <c r="F61" s="105">
        <f t="shared" si="16"/>
      </c>
      <c r="G61" s="106"/>
      <c r="H61" s="107">
        <f t="shared" si="17"/>
      </c>
      <c r="I61" s="108"/>
      <c r="J61" s="109">
        <f t="shared" si="18"/>
      </c>
      <c r="K61" s="110"/>
      <c r="L61" s="111">
        <f t="shared" si="19"/>
      </c>
      <c r="M61" s="112"/>
      <c r="N61" s="113">
        <f t="shared" si="20"/>
      </c>
      <c r="O61" s="114"/>
      <c r="P61" s="115">
        <f t="shared" si="21"/>
      </c>
      <c r="Q61" s="116">
        <f t="shared" si="14"/>
        <v>0</v>
      </c>
      <c r="R61" s="117">
        <f t="shared" si="22"/>
      </c>
    </row>
    <row r="62" spans="1:18" ht="24.75" customHeight="1">
      <c r="A62" s="39"/>
      <c r="B62" s="97"/>
      <c r="C62" s="99"/>
      <c r="D62" s="128"/>
      <c r="E62" s="40"/>
      <c r="F62" s="41">
        <f t="shared" si="16"/>
      </c>
      <c r="G62" s="42"/>
      <c r="H62" s="59">
        <f t="shared" si="17"/>
      </c>
      <c r="I62" s="44"/>
      <c r="J62" s="57">
        <f t="shared" si="18"/>
      </c>
      <c r="K62" s="46"/>
      <c r="L62" s="54">
        <f t="shared" si="19"/>
      </c>
      <c r="M62" s="48"/>
      <c r="N62" s="49">
        <f t="shared" si="20"/>
      </c>
      <c r="O62" s="50"/>
      <c r="P62" s="51">
        <f t="shared" si="21"/>
      </c>
      <c r="Q62" s="52">
        <f t="shared" si="14"/>
        <v>0</v>
      </c>
      <c r="R62" s="62">
        <f t="shared" si="22"/>
      </c>
    </row>
    <row r="63" spans="1:18" ht="24.75" customHeight="1">
      <c r="A63" s="39"/>
      <c r="B63" s="97"/>
      <c r="C63" s="64"/>
      <c r="D63" s="124"/>
      <c r="E63" s="40"/>
      <c r="F63" s="41">
        <f t="shared" si="16"/>
      </c>
      <c r="G63" s="42"/>
      <c r="H63" s="59">
        <f t="shared" si="17"/>
      </c>
      <c r="I63" s="44"/>
      <c r="J63" s="57">
        <f t="shared" si="18"/>
      </c>
      <c r="K63" s="46"/>
      <c r="L63" s="54">
        <f t="shared" si="19"/>
      </c>
      <c r="M63" s="48"/>
      <c r="N63" s="49">
        <f t="shared" si="20"/>
      </c>
      <c r="O63" s="50"/>
      <c r="P63" s="51">
        <f t="shared" si="21"/>
      </c>
      <c r="Q63" s="52">
        <f t="shared" si="14"/>
        <v>0</v>
      </c>
      <c r="R63" s="62">
        <f t="shared" si="22"/>
      </c>
    </row>
    <row r="64" spans="1:18" ht="24.75" customHeight="1">
      <c r="A64" s="39"/>
      <c r="B64" s="97"/>
      <c r="C64" s="64"/>
      <c r="D64" s="124"/>
      <c r="E64" s="40"/>
      <c r="F64" s="41">
        <f t="shared" si="16"/>
      </c>
      <c r="G64" s="42"/>
      <c r="H64" s="59">
        <f t="shared" si="17"/>
      </c>
      <c r="I64" s="44"/>
      <c r="J64" s="57">
        <f t="shared" si="18"/>
      </c>
      <c r="K64" s="46"/>
      <c r="L64" s="54">
        <f t="shared" si="19"/>
      </c>
      <c r="M64" s="48"/>
      <c r="N64" s="49">
        <f t="shared" si="20"/>
      </c>
      <c r="O64" s="50"/>
      <c r="P64" s="51">
        <f t="shared" si="21"/>
      </c>
      <c r="Q64" s="52">
        <f t="shared" si="14"/>
        <v>0</v>
      </c>
      <c r="R64" s="62">
        <f t="shared" si="22"/>
      </c>
    </row>
    <row r="65" spans="1:18" ht="24.75" customHeight="1">
      <c r="A65" s="39"/>
      <c r="B65" s="97"/>
      <c r="C65" s="64"/>
      <c r="D65" s="124"/>
      <c r="E65" s="40"/>
      <c r="F65" s="41">
        <f t="shared" si="16"/>
      </c>
      <c r="G65" s="42"/>
      <c r="H65" s="59">
        <f t="shared" si="17"/>
      </c>
      <c r="I65" s="44"/>
      <c r="J65" s="57">
        <f t="shared" si="18"/>
      </c>
      <c r="K65" s="46"/>
      <c r="L65" s="54">
        <f t="shared" si="19"/>
      </c>
      <c r="M65" s="48"/>
      <c r="N65" s="49">
        <f t="shared" si="20"/>
      </c>
      <c r="O65" s="50"/>
      <c r="P65" s="51">
        <f t="shared" si="21"/>
      </c>
      <c r="Q65" s="52">
        <f t="shared" si="14"/>
        <v>0</v>
      </c>
      <c r="R65" s="62">
        <f t="shared" si="22"/>
      </c>
    </row>
    <row r="66" spans="1:18" ht="24.75" customHeight="1">
      <c r="A66" s="39"/>
      <c r="B66" s="97"/>
      <c r="C66" s="64"/>
      <c r="D66" s="124"/>
      <c r="E66" s="40"/>
      <c r="F66" s="41">
        <f t="shared" si="16"/>
      </c>
      <c r="G66" s="42"/>
      <c r="H66" s="59">
        <f t="shared" si="17"/>
      </c>
      <c r="I66" s="44"/>
      <c r="J66" s="57">
        <f t="shared" si="18"/>
      </c>
      <c r="K66" s="46"/>
      <c r="L66" s="54">
        <f t="shared" si="19"/>
      </c>
      <c r="M66" s="48"/>
      <c r="N66" s="49">
        <f t="shared" si="20"/>
      </c>
      <c r="O66" s="50"/>
      <c r="P66" s="51">
        <f t="shared" si="21"/>
      </c>
      <c r="Q66" s="52">
        <f t="shared" si="14"/>
        <v>0</v>
      </c>
      <c r="R66" s="62">
        <f t="shared" si="22"/>
      </c>
    </row>
    <row r="67" spans="1:18" ht="24.75" customHeight="1">
      <c r="A67" s="39"/>
      <c r="B67" s="97"/>
      <c r="C67" s="64"/>
      <c r="D67" s="124"/>
      <c r="E67" s="40"/>
      <c r="F67" s="41">
        <f t="shared" si="16"/>
      </c>
      <c r="G67" s="42"/>
      <c r="H67" s="59">
        <f t="shared" si="17"/>
      </c>
      <c r="I67" s="44"/>
      <c r="J67" s="57">
        <f t="shared" si="18"/>
      </c>
      <c r="K67" s="46"/>
      <c r="L67" s="54">
        <f t="shared" si="19"/>
      </c>
      <c r="M67" s="48"/>
      <c r="N67" s="49">
        <f t="shared" si="20"/>
      </c>
      <c r="O67" s="50"/>
      <c r="P67" s="51">
        <f t="shared" si="21"/>
      </c>
      <c r="Q67" s="52">
        <f t="shared" si="14"/>
        <v>0</v>
      </c>
      <c r="R67" s="62">
        <f t="shared" si="22"/>
      </c>
    </row>
    <row r="68" spans="1:18" ht="24.75" customHeight="1">
      <c r="A68" s="39"/>
      <c r="B68" s="97"/>
      <c r="C68" s="64"/>
      <c r="D68" s="124"/>
      <c r="E68" s="40"/>
      <c r="F68" s="41">
        <f aca="true" t="shared" si="23" ref="F68:F99">IF(E68&gt;0,RANK(E68,FloorScore)&amp;IF(COUNTIF(FloorScore,E68)&gt;1,"-T","  "),"")</f>
      </c>
      <c r="G68" s="42"/>
      <c r="H68" s="59">
        <f aca="true" t="shared" si="24" ref="H68:H99">IF(G68&gt;0,RANK(G68,PommelScore)&amp;IF(COUNTIF(PommelScore,G68)&gt;1,"-T"," "),"")</f>
      </c>
      <c r="I68" s="44"/>
      <c r="J68" s="57">
        <f aca="true" t="shared" si="25" ref="J68:J99">IF(I68&gt;0,RANK(I68,RingsScore)&amp;IF(COUNTIF(RingsScore,I68)&gt;1,"-T"," "),"")</f>
      </c>
      <c r="K68" s="46"/>
      <c r="L68" s="54">
        <f aca="true" t="shared" si="26" ref="L68:L99">IF(K68&gt;0,RANK(K68,VaultScore)&amp;IF(COUNTIF(VaultScore,K68)&gt;1,"-T"," "),"")</f>
      </c>
      <c r="M68" s="48"/>
      <c r="N68" s="49">
        <f aca="true" t="shared" si="27" ref="N68:N99">IF(M68&gt;0,RANK(M68,PBarScore)&amp;IF(COUNTIF(PBarScore,M68)&gt;1,"-T"," "),"")</f>
      </c>
      <c r="O68" s="50"/>
      <c r="P68" s="51">
        <f aca="true" t="shared" si="28" ref="P68:P99">IF(O68&gt;0,RANK(O68,HBarScore)&amp;IF(COUNTIF(HBarScore,O68)&gt;1,"-T"," "),"")</f>
      </c>
      <c r="Q68" s="52">
        <f t="shared" si="14"/>
        <v>0</v>
      </c>
      <c r="R68" s="62">
        <f aca="true" t="shared" si="29" ref="R68:R99">IF(Q68&gt;0,RANK(Q68,FinalScore)&amp;IF(COUNTIF(FinalScore,Q68)&gt;1,"-T"," "),"")</f>
      </c>
    </row>
    <row r="69" spans="1:28" ht="24.75" customHeight="1">
      <c r="A69" s="39"/>
      <c r="B69" s="97"/>
      <c r="C69" s="68"/>
      <c r="D69" s="129"/>
      <c r="E69" s="40"/>
      <c r="F69" s="41">
        <f t="shared" si="23"/>
      </c>
      <c r="G69" s="42"/>
      <c r="H69" s="59">
        <f t="shared" si="24"/>
      </c>
      <c r="I69" s="44"/>
      <c r="J69" s="57">
        <f t="shared" si="25"/>
      </c>
      <c r="K69" s="46"/>
      <c r="L69" s="54">
        <f t="shared" si="26"/>
      </c>
      <c r="M69" s="48"/>
      <c r="N69" s="49">
        <f t="shared" si="27"/>
      </c>
      <c r="O69" s="50"/>
      <c r="P69" s="51">
        <f t="shared" si="28"/>
      </c>
      <c r="Q69" s="52">
        <f t="shared" si="14"/>
        <v>0</v>
      </c>
      <c r="R69" s="62">
        <f t="shared" si="29"/>
      </c>
      <c r="T69" s="69"/>
      <c r="U69" s="69"/>
      <c r="V69" s="69"/>
      <c r="W69" s="69"/>
      <c r="X69" s="69"/>
      <c r="Y69" s="69"/>
      <c r="Z69" s="69"/>
      <c r="AA69" s="69"/>
      <c r="AB69" s="69"/>
    </row>
    <row r="70" spans="1:28" ht="24.75" customHeight="1">
      <c r="A70" s="39"/>
      <c r="B70" s="97"/>
      <c r="C70" s="61"/>
      <c r="D70" s="122"/>
      <c r="E70" s="40"/>
      <c r="F70" s="41">
        <f t="shared" si="23"/>
      </c>
      <c r="G70" s="42"/>
      <c r="H70" s="59">
        <f t="shared" si="24"/>
      </c>
      <c r="I70" s="44"/>
      <c r="J70" s="57">
        <f t="shared" si="25"/>
      </c>
      <c r="K70" s="46"/>
      <c r="L70" s="54">
        <f t="shared" si="26"/>
      </c>
      <c r="M70" s="48"/>
      <c r="N70" s="49">
        <f t="shared" si="27"/>
      </c>
      <c r="O70" s="50"/>
      <c r="P70" s="51">
        <f t="shared" si="28"/>
      </c>
      <c r="Q70" s="52">
        <f t="shared" si="14"/>
        <v>0</v>
      </c>
      <c r="R70" s="62">
        <f t="shared" si="29"/>
      </c>
      <c r="T70" s="69"/>
      <c r="U70" s="69"/>
      <c r="V70" s="69"/>
      <c r="W70" s="69"/>
      <c r="X70" s="69"/>
      <c r="Y70" s="69"/>
      <c r="Z70" s="69"/>
      <c r="AA70" s="69"/>
      <c r="AB70" s="69"/>
    </row>
    <row r="71" spans="1:18" s="69" customFormat="1" ht="24.75" customHeight="1">
      <c r="A71" s="39"/>
      <c r="B71" s="97"/>
      <c r="C71" s="61"/>
      <c r="D71" s="122"/>
      <c r="E71" s="40"/>
      <c r="F71" s="41">
        <f t="shared" si="23"/>
      </c>
      <c r="G71" s="42"/>
      <c r="H71" s="59">
        <f t="shared" si="24"/>
      </c>
      <c r="I71" s="44"/>
      <c r="J71" s="57">
        <f t="shared" si="25"/>
      </c>
      <c r="K71" s="46"/>
      <c r="L71" s="54">
        <f t="shared" si="26"/>
      </c>
      <c r="M71" s="48"/>
      <c r="N71" s="49">
        <f t="shared" si="27"/>
      </c>
      <c r="O71" s="50"/>
      <c r="P71" s="51">
        <f t="shared" si="28"/>
      </c>
      <c r="Q71" s="52">
        <f t="shared" si="14"/>
        <v>0</v>
      </c>
      <c r="R71" s="62">
        <f t="shared" si="29"/>
      </c>
    </row>
    <row r="72" spans="1:18" s="69" customFormat="1" ht="24.75" customHeight="1">
      <c r="A72" s="39"/>
      <c r="B72" s="97"/>
      <c r="C72" s="61"/>
      <c r="D72" s="122"/>
      <c r="E72" s="40"/>
      <c r="F72" s="41">
        <f t="shared" si="23"/>
      </c>
      <c r="G72" s="42"/>
      <c r="H72" s="59">
        <f t="shared" si="24"/>
      </c>
      <c r="I72" s="44"/>
      <c r="J72" s="57">
        <f t="shared" si="25"/>
      </c>
      <c r="K72" s="46"/>
      <c r="L72" s="54">
        <f t="shared" si="26"/>
      </c>
      <c r="M72" s="48"/>
      <c r="N72" s="49">
        <f t="shared" si="27"/>
      </c>
      <c r="O72" s="50"/>
      <c r="P72" s="51">
        <f t="shared" si="28"/>
      </c>
      <c r="Q72" s="52">
        <f t="shared" si="14"/>
        <v>0</v>
      </c>
      <c r="R72" s="62">
        <f t="shared" si="29"/>
      </c>
    </row>
    <row r="73" spans="1:18" s="69" customFormat="1" ht="24.75" customHeight="1">
      <c r="A73" s="39"/>
      <c r="B73" s="97"/>
      <c r="C73" s="61"/>
      <c r="D73" s="122"/>
      <c r="E73" s="40"/>
      <c r="F73" s="41">
        <f t="shared" si="23"/>
      </c>
      <c r="G73" s="42"/>
      <c r="H73" s="59">
        <f t="shared" si="24"/>
      </c>
      <c r="I73" s="44"/>
      <c r="J73" s="57">
        <f t="shared" si="25"/>
      </c>
      <c r="K73" s="46"/>
      <c r="L73" s="54">
        <f t="shared" si="26"/>
      </c>
      <c r="M73" s="48"/>
      <c r="N73" s="49">
        <f t="shared" si="27"/>
      </c>
      <c r="O73" s="50"/>
      <c r="P73" s="51">
        <f t="shared" si="28"/>
      </c>
      <c r="Q73" s="52">
        <f t="shared" si="14"/>
        <v>0</v>
      </c>
      <c r="R73" s="62">
        <f t="shared" si="29"/>
      </c>
    </row>
    <row r="74" spans="1:18" s="69" customFormat="1" ht="24.75" customHeight="1">
      <c r="A74" s="39"/>
      <c r="B74" s="97"/>
      <c r="C74" s="61"/>
      <c r="D74" s="122"/>
      <c r="E74" s="40"/>
      <c r="F74" s="41">
        <f t="shared" si="23"/>
      </c>
      <c r="G74" s="42"/>
      <c r="H74" s="59">
        <f t="shared" si="24"/>
      </c>
      <c r="I74" s="44"/>
      <c r="J74" s="57">
        <f t="shared" si="25"/>
      </c>
      <c r="K74" s="46"/>
      <c r="L74" s="54">
        <f t="shared" si="26"/>
      </c>
      <c r="M74" s="48"/>
      <c r="N74" s="49">
        <f t="shared" si="27"/>
      </c>
      <c r="O74" s="50"/>
      <c r="P74" s="51">
        <f t="shared" si="28"/>
      </c>
      <c r="Q74" s="52">
        <f t="shared" si="14"/>
        <v>0</v>
      </c>
      <c r="R74" s="62">
        <f t="shared" si="29"/>
      </c>
    </row>
    <row r="75" spans="1:18" s="69" customFormat="1" ht="24.75" customHeight="1">
      <c r="A75" s="39"/>
      <c r="B75" s="97"/>
      <c r="C75" s="61"/>
      <c r="D75" s="122"/>
      <c r="E75" s="40"/>
      <c r="F75" s="41">
        <f t="shared" si="23"/>
      </c>
      <c r="G75" s="42"/>
      <c r="H75" s="59">
        <f t="shared" si="24"/>
      </c>
      <c r="I75" s="44"/>
      <c r="J75" s="57">
        <f t="shared" si="25"/>
      </c>
      <c r="K75" s="46"/>
      <c r="L75" s="54">
        <f t="shared" si="26"/>
      </c>
      <c r="M75" s="48"/>
      <c r="N75" s="49">
        <f t="shared" si="27"/>
      </c>
      <c r="O75" s="50"/>
      <c r="P75" s="51">
        <f t="shared" si="28"/>
      </c>
      <c r="Q75" s="52">
        <f aca="true" t="shared" si="30" ref="Q75:Q138">(+E75*100+G75*100+I75*100+K75*100+M75*100+O75*100)/100</f>
        <v>0</v>
      </c>
      <c r="R75" s="62">
        <f t="shared" si="29"/>
      </c>
    </row>
    <row r="76" spans="1:18" s="69" customFormat="1" ht="24.75" customHeight="1">
      <c r="A76" s="39"/>
      <c r="B76" s="97"/>
      <c r="C76" s="61"/>
      <c r="D76" s="122"/>
      <c r="E76" s="40"/>
      <c r="F76" s="41">
        <f t="shared" si="23"/>
      </c>
      <c r="G76" s="42"/>
      <c r="H76" s="59">
        <f t="shared" si="24"/>
      </c>
      <c r="I76" s="44"/>
      <c r="J76" s="57">
        <f t="shared" si="25"/>
      </c>
      <c r="K76" s="46"/>
      <c r="L76" s="54">
        <f t="shared" si="26"/>
      </c>
      <c r="M76" s="48"/>
      <c r="N76" s="49">
        <f t="shared" si="27"/>
      </c>
      <c r="O76" s="50"/>
      <c r="P76" s="51">
        <f t="shared" si="28"/>
      </c>
      <c r="Q76" s="52">
        <f t="shared" si="30"/>
        <v>0</v>
      </c>
      <c r="R76" s="62">
        <f t="shared" si="29"/>
      </c>
    </row>
    <row r="77" spans="1:18" s="69" customFormat="1" ht="24.75" customHeight="1">
      <c r="A77" s="39"/>
      <c r="B77" s="97"/>
      <c r="C77" s="61"/>
      <c r="D77" s="122"/>
      <c r="E77" s="40"/>
      <c r="F77" s="41">
        <f t="shared" si="23"/>
      </c>
      <c r="G77" s="42"/>
      <c r="H77" s="59">
        <f t="shared" si="24"/>
      </c>
      <c r="I77" s="44"/>
      <c r="J77" s="57">
        <f t="shared" si="25"/>
      </c>
      <c r="K77" s="46"/>
      <c r="L77" s="54">
        <f t="shared" si="26"/>
      </c>
      <c r="M77" s="48"/>
      <c r="N77" s="49">
        <f t="shared" si="27"/>
      </c>
      <c r="O77" s="50"/>
      <c r="P77" s="51">
        <f t="shared" si="28"/>
      </c>
      <c r="Q77" s="52">
        <f t="shared" si="30"/>
        <v>0</v>
      </c>
      <c r="R77" s="62">
        <f t="shared" si="29"/>
      </c>
    </row>
    <row r="78" spans="1:18" s="69" customFormat="1" ht="24.75" customHeight="1">
      <c r="A78" s="39"/>
      <c r="B78" s="97"/>
      <c r="C78" s="61"/>
      <c r="D78" s="122"/>
      <c r="E78" s="40"/>
      <c r="F78" s="41">
        <f t="shared" si="23"/>
      </c>
      <c r="G78" s="42"/>
      <c r="H78" s="59">
        <f t="shared" si="24"/>
      </c>
      <c r="I78" s="44"/>
      <c r="J78" s="57">
        <f t="shared" si="25"/>
      </c>
      <c r="K78" s="46"/>
      <c r="L78" s="54">
        <f t="shared" si="26"/>
      </c>
      <c r="M78" s="48"/>
      <c r="N78" s="49">
        <f t="shared" si="27"/>
      </c>
      <c r="O78" s="50"/>
      <c r="P78" s="51">
        <f t="shared" si="28"/>
      </c>
      <c r="Q78" s="52">
        <f t="shared" si="30"/>
        <v>0</v>
      </c>
      <c r="R78" s="62">
        <f t="shared" si="29"/>
      </c>
    </row>
    <row r="79" spans="1:28" s="69" customFormat="1" ht="24.75" customHeight="1">
      <c r="A79" s="39"/>
      <c r="B79" s="97"/>
      <c r="C79" s="61"/>
      <c r="D79" s="122"/>
      <c r="E79" s="40"/>
      <c r="F79" s="41">
        <f t="shared" si="23"/>
      </c>
      <c r="G79" s="42"/>
      <c r="H79" s="59">
        <f t="shared" si="24"/>
      </c>
      <c r="I79" s="44"/>
      <c r="J79" s="57">
        <f t="shared" si="25"/>
      </c>
      <c r="K79" s="46"/>
      <c r="L79" s="54">
        <f t="shared" si="26"/>
      </c>
      <c r="M79" s="48"/>
      <c r="N79" s="49">
        <f t="shared" si="27"/>
      </c>
      <c r="O79" s="50"/>
      <c r="P79" s="51">
        <f t="shared" si="28"/>
      </c>
      <c r="Q79" s="52">
        <f t="shared" si="30"/>
        <v>0</v>
      </c>
      <c r="R79" s="62">
        <f t="shared" si="29"/>
      </c>
      <c r="T79" s="7"/>
      <c r="U79" s="7"/>
      <c r="V79" s="7"/>
      <c r="W79" s="7"/>
      <c r="X79" s="7"/>
      <c r="Y79" s="7"/>
      <c r="Z79" s="7"/>
      <c r="AA79" s="7"/>
      <c r="AB79" s="7"/>
    </row>
    <row r="80" spans="1:28" s="69" customFormat="1" ht="24.75" customHeight="1">
      <c r="A80" s="39"/>
      <c r="B80" s="97"/>
      <c r="C80" s="61"/>
      <c r="D80" s="122"/>
      <c r="E80" s="40"/>
      <c r="F80" s="41">
        <f t="shared" si="23"/>
      </c>
      <c r="G80" s="42"/>
      <c r="H80" s="59">
        <f t="shared" si="24"/>
      </c>
      <c r="I80" s="44"/>
      <c r="J80" s="57">
        <f t="shared" si="25"/>
      </c>
      <c r="K80" s="46"/>
      <c r="L80" s="54">
        <f t="shared" si="26"/>
      </c>
      <c r="M80" s="48"/>
      <c r="N80" s="49">
        <f t="shared" si="27"/>
      </c>
      <c r="O80" s="50"/>
      <c r="P80" s="51">
        <f t="shared" si="28"/>
      </c>
      <c r="Q80" s="52">
        <f t="shared" si="30"/>
        <v>0</v>
      </c>
      <c r="R80" s="62">
        <f t="shared" si="29"/>
      </c>
      <c r="T80" s="7"/>
      <c r="U80" s="7"/>
      <c r="V80" s="7"/>
      <c r="W80" s="7"/>
      <c r="X80" s="7"/>
      <c r="Y80" s="7"/>
      <c r="Z80" s="7"/>
      <c r="AA80" s="7"/>
      <c r="AB80" s="7"/>
    </row>
    <row r="81" spans="1:18" ht="24.75" customHeight="1">
      <c r="A81" s="39"/>
      <c r="B81" s="97"/>
      <c r="C81" s="70"/>
      <c r="D81" s="130"/>
      <c r="E81" s="40"/>
      <c r="F81" s="41">
        <f t="shared" si="23"/>
      </c>
      <c r="G81" s="42"/>
      <c r="H81" s="59">
        <f t="shared" si="24"/>
      </c>
      <c r="I81" s="44"/>
      <c r="J81" s="57">
        <f t="shared" si="25"/>
      </c>
      <c r="K81" s="46"/>
      <c r="L81" s="54">
        <f t="shared" si="26"/>
      </c>
      <c r="M81" s="48"/>
      <c r="N81" s="49">
        <f t="shared" si="27"/>
      </c>
      <c r="O81" s="50"/>
      <c r="P81" s="51">
        <f t="shared" si="28"/>
      </c>
      <c r="Q81" s="52">
        <f t="shared" si="30"/>
        <v>0</v>
      </c>
      <c r="R81" s="62">
        <f t="shared" si="29"/>
      </c>
    </row>
    <row r="82" spans="1:18" ht="24.75" customHeight="1">
      <c r="A82" s="39"/>
      <c r="B82" s="97"/>
      <c r="C82" s="71"/>
      <c r="D82" s="131"/>
      <c r="E82" s="40"/>
      <c r="F82" s="41">
        <f t="shared" si="23"/>
      </c>
      <c r="G82" s="42"/>
      <c r="H82" s="59">
        <f t="shared" si="24"/>
      </c>
      <c r="I82" s="44"/>
      <c r="J82" s="57">
        <f t="shared" si="25"/>
      </c>
      <c r="K82" s="46"/>
      <c r="L82" s="54">
        <f t="shared" si="26"/>
      </c>
      <c r="M82" s="48"/>
      <c r="N82" s="49">
        <f t="shared" si="27"/>
      </c>
      <c r="O82" s="50"/>
      <c r="P82" s="51">
        <f t="shared" si="28"/>
      </c>
      <c r="Q82" s="52">
        <f t="shared" si="30"/>
        <v>0</v>
      </c>
      <c r="R82" s="62">
        <f t="shared" si="29"/>
      </c>
    </row>
    <row r="83" spans="1:18" ht="24.75" customHeight="1">
      <c r="A83" s="39"/>
      <c r="B83" s="97"/>
      <c r="C83" s="71"/>
      <c r="D83" s="131"/>
      <c r="E83" s="40"/>
      <c r="F83" s="41">
        <f t="shared" si="23"/>
      </c>
      <c r="G83" s="42"/>
      <c r="H83" s="59">
        <f t="shared" si="24"/>
      </c>
      <c r="I83" s="44"/>
      <c r="J83" s="57">
        <f t="shared" si="25"/>
      </c>
      <c r="K83" s="46"/>
      <c r="L83" s="54">
        <f t="shared" si="26"/>
      </c>
      <c r="M83" s="48"/>
      <c r="N83" s="49">
        <f t="shared" si="27"/>
      </c>
      <c r="O83" s="50"/>
      <c r="P83" s="51">
        <f t="shared" si="28"/>
      </c>
      <c r="Q83" s="52">
        <f t="shared" si="30"/>
        <v>0</v>
      </c>
      <c r="R83" s="62">
        <f t="shared" si="29"/>
      </c>
    </row>
    <row r="84" spans="1:18" ht="24.75" customHeight="1">
      <c r="A84" s="39"/>
      <c r="B84" s="97"/>
      <c r="C84" s="71"/>
      <c r="D84" s="131"/>
      <c r="E84" s="40"/>
      <c r="F84" s="41">
        <f t="shared" si="23"/>
      </c>
      <c r="G84" s="42"/>
      <c r="H84" s="59">
        <f t="shared" si="24"/>
      </c>
      <c r="I84" s="44"/>
      <c r="J84" s="57">
        <f t="shared" si="25"/>
      </c>
      <c r="K84" s="46"/>
      <c r="L84" s="54">
        <f t="shared" si="26"/>
      </c>
      <c r="M84" s="48"/>
      <c r="N84" s="49">
        <f t="shared" si="27"/>
      </c>
      <c r="O84" s="50"/>
      <c r="P84" s="51">
        <f t="shared" si="28"/>
      </c>
      <c r="Q84" s="52">
        <f t="shared" si="30"/>
        <v>0</v>
      </c>
      <c r="R84" s="62">
        <f t="shared" si="29"/>
      </c>
    </row>
    <row r="85" spans="1:18" ht="24.75" customHeight="1">
      <c r="A85" s="39"/>
      <c r="B85" s="97"/>
      <c r="C85" s="71"/>
      <c r="D85" s="131"/>
      <c r="E85" s="40"/>
      <c r="F85" s="41">
        <f t="shared" si="23"/>
      </c>
      <c r="G85" s="42"/>
      <c r="H85" s="59">
        <f t="shared" si="24"/>
      </c>
      <c r="I85" s="44"/>
      <c r="J85" s="57">
        <f t="shared" si="25"/>
      </c>
      <c r="K85" s="46"/>
      <c r="L85" s="54">
        <f t="shared" si="26"/>
      </c>
      <c r="M85" s="48"/>
      <c r="N85" s="49">
        <f t="shared" si="27"/>
      </c>
      <c r="O85" s="50"/>
      <c r="P85" s="51">
        <f t="shared" si="28"/>
      </c>
      <c r="Q85" s="52">
        <f t="shared" si="30"/>
        <v>0</v>
      </c>
      <c r="R85" s="62">
        <f t="shared" si="29"/>
      </c>
    </row>
    <row r="86" spans="1:18" ht="24.75" customHeight="1">
      <c r="A86" s="39"/>
      <c r="B86" s="97"/>
      <c r="C86" s="71"/>
      <c r="D86" s="131"/>
      <c r="E86" s="40"/>
      <c r="F86" s="41">
        <f t="shared" si="23"/>
      </c>
      <c r="G86" s="42"/>
      <c r="H86" s="59">
        <f t="shared" si="24"/>
      </c>
      <c r="I86" s="44"/>
      <c r="J86" s="57">
        <f t="shared" si="25"/>
      </c>
      <c r="K86" s="46"/>
      <c r="L86" s="54">
        <f t="shared" si="26"/>
      </c>
      <c r="M86" s="48"/>
      <c r="N86" s="49">
        <f t="shared" si="27"/>
      </c>
      <c r="O86" s="50"/>
      <c r="P86" s="51">
        <f t="shared" si="28"/>
      </c>
      <c r="Q86" s="52">
        <f t="shared" si="30"/>
        <v>0</v>
      </c>
      <c r="R86" s="62">
        <f t="shared" si="29"/>
      </c>
    </row>
    <row r="87" spans="1:18" ht="24.75" customHeight="1">
      <c r="A87" s="39"/>
      <c r="B87" s="97"/>
      <c r="C87" s="71"/>
      <c r="D87" s="131"/>
      <c r="E87" s="40"/>
      <c r="F87" s="41">
        <f t="shared" si="23"/>
      </c>
      <c r="G87" s="42"/>
      <c r="H87" s="59">
        <f t="shared" si="24"/>
      </c>
      <c r="I87" s="44"/>
      <c r="J87" s="57">
        <f t="shared" si="25"/>
      </c>
      <c r="K87" s="46"/>
      <c r="L87" s="54">
        <f t="shared" si="26"/>
      </c>
      <c r="M87" s="48"/>
      <c r="N87" s="49">
        <f t="shared" si="27"/>
      </c>
      <c r="O87" s="50"/>
      <c r="P87" s="51">
        <f t="shared" si="28"/>
      </c>
      <c r="Q87" s="52">
        <f t="shared" si="30"/>
        <v>0</v>
      </c>
      <c r="R87" s="62">
        <f t="shared" si="29"/>
      </c>
    </row>
    <row r="88" spans="1:18" ht="24.75" customHeight="1">
      <c r="A88" s="39"/>
      <c r="B88" s="97"/>
      <c r="C88" s="71"/>
      <c r="D88" s="131"/>
      <c r="E88" s="40"/>
      <c r="F88" s="41">
        <f t="shared" si="23"/>
      </c>
      <c r="G88" s="42"/>
      <c r="H88" s="59">
        <f t="shared" si="24"/>
      </c>
      <c r="I88" s="44"/>
      <c r="J88" s="57">
        <f t="shared" si="25"/>
      </c>
      <c r="K88" s="46"/>
      <c r="L88" s="54">
        <f t="shared" si="26"/>
      </c>
      <c r="M88" s="48"/>
      <c r="N88" s="49">
        <f t="shared" si="27"/>
      </c>
      <c r="O88" s="50"/>
      <c r="P88" s="51">
        <f t="shared" si="28"/>
      </c>
      <c r="Q88" s="52">
        <f t="shared" si="30"/>
        <v>0</v>
      </c>
      <c r="R88" s="62">
        <f t="shared" si="29"/>
      </c>
    </row>
    <row r="89" spans="1:18" ht="24.75" customHeight="1">
      <c r="A89" s="39"/>
      <c r="B89" s="97"/>
      <c r="C89" s="71"/>
      <c r="D89" s="131"/>
      <c r="E89" s="40"/>
      <c r="F89" s="41">
        <f t="shared" si="23"/>
      </c>
      <c r="G89" s="42"/>
      <c r="H89" s="59">
        <f t="shared" si="24"/>
      </c>
      <c r="I89" s="44"/>
      <c r="J89" s="57">
        <f t="shared" si="25"/>
      </c>
      <c r="K89" s="46"/>
      <c r="L89" s="54">
        <f t="shared" si="26"/>
      </c>
      <c r="M89" s="48"/>
      <c r="N89" s="49">
        <f t="shared" si="27"/>
      </c>
      <c r="O89" s="50"/>
      <c r="P89" s="51">
        <f t="shared" si="28"/>
      </c>
      <c r="Q89" s="52">
        <f t="shared" si="30"/>
        <v>0</v>
      </c>
      <c r="R89" s="62">
        <f t="shared" si="29"/>
      </c>
    </row>
    <row r="90" spans="1:18" ht="24.75" customHeight="1">
      <c r="A90" s="39"/>
      <c r="B90" s="97"/>
      <c r="C90" s="71"/>
      <c r="D90" s="131"/>
      <c r="E90" s="40"/>
      <c r="F90" s="41">
        <f t="shared" si="23"/>
      </c>
      <c r="G90" s="42"/>
      <c r="H90" s="59">
        <f t="shared" si="24"/>
      </c>
      <c r="I90" s="44"/>
      <c r="J90" s="57">
        <f t="shared" si="25"/>
      </c>
      <c r="K90" s="46"/>
      <c r="L90" s="54">
        <f t="shared" si="26"/>
      </c>
      <c r="M90" s="48"/>
      <c r="N90" s="49">
        <f t="shared" si="27"/>
      </c>
      <c r="O90" s="50"/>
      <c r="P90" s="51">
        <f t="shared" si="28"/>
      </c>
      <c r="Q90" s="52">
        <f t="shared" si="30"/>
        <v>0</v>
      </c>
      <c r="R90" s="62">
        <f t="shared" si="29"/>
      </c>
    </row>
    <row r="91" spans="1:18" ht="24.75" customHeight="1">
      <c r="A91" s="39"/>
      <c r="B91" s="97"/>
      <c r="C91" s="71"/>
      <c r="D91" s="131"/>
      <c r="E91" s="40"/>
      <c r="F91" s="41">
        <f t="shared" si="23"/>
      </c>
      <c r="G91" s="42"/>
      <c r="H91" s="59">
        <f t="shared" si="24"/>
      </c>
      <c r="I91" s="44"/>
      <c r="J91" s="57">
        <f t="shared" si="25"/>
      </c>
      <c r="K91" s="46"/>
      <c r="L91" s="54">
        <f t="shared" si="26"/>
      </c>
      <c r="M91" s="48"/>
      <c r="N91" s="49">
        <f t="shared" si="27"/>
      </c>
      <c r="O91" s="50"/>
      <c r="P91" s="51">
        <f t="shared" si="28"/>
      </c>
      <c r="Q91" s="52">
        <f t="shared" si="30"/>
        <v>0</v>
      </c>
      <c r="R91" s="62">
        <f t="shared" si="29"/>
      </c>
    </row>
    <row r="92" spans="1:18" ht="24.75" customHeight="1">
      <c r="A92" s="39"/>
      <c r="B92" s="97"/>
      <c r="C92" s="71"/>
      <c r="D92" s="131"/>
      <c r="E92" s="40"/>
      <c r="F92" s="41">
        <f t="shared" si="23"/>
      </c>
      <c r="G92" s="42"/>
      <c r="H92" s="59">
        <f t="shared" si="24"/>
      </c>
      <c r="I92" s="44"/>
      <c r="J92" s="57">
        <f t="shared" si="25"/>
      </c>
      <c r="K92" s="46"/>
      <c r="L92" s="54">
        <f t="shared" si="26"/>
      </c>
      <c r="M92" s="48"/>
      <c r="N92" s="49">
        <f t="shared" si="27"/>
      </c>
      <c r="O92" s="50"/>
      <c r="P92" s="51">
        <f t="shared" si="28"/>
      </c>
      <c r="Q92" s="52">
        <f t="shared" si="30"/>
        <v>0</v>
      </c>
      <c r="R92" s="62">
        <f t="shared" si="29"/>
      </c>
    </row>
    <row r="93" spans="1:18" ht="24.75" customHeight="1">
      <c r="A93" s="39"/>
      <c r="B93" s="97"/>
      <c r="C93" s="71"/>
      <c r="D93" s="131"/>
      <c r="E93" s="40"/>
      <c r="F93" s="41">
        <f t="shared" si="23"/>
      </c>
      <c r="G93" s="42"/>
      <c r="H93" s="59">
        <f t="shared" si="24"/>
      </c>
      <c r="I93" s="44"/>
      <c r="J93" s="57">
        <f t="shared" si="25"/>
      </c>
      <c r="K93" s="46"/>
      <c r="L93" s="54">
        <f t="shared" si="26"/>
      </c>
      <c r="M93" s="48"/>
      <c r="N93" s="49">
        <f t="shared" si="27"/>
      </c>
      <c r="O93" s="50"/>
      <c r="P93" s="51">
        <f t="shared" si="28"/>
      </c>
      <c r="Q93" s="52">
        <f t="shared" si="30"/>
        <v>0</v>
      </c>
      <c r="R93" s="62">
        <f t="shared" si="29"/>
      </c>
    </row>
    <row r="94" spans="1:18" ht="24.75" customHeight="1">
      <c r="A94" s="39"/>
      <c r="B94" s="97"/>
      <c r="C94" s="71"/>
      <c r="D94" s="131"/>
      <c r="E94" s="40"/>
      <c r="F94" s="41">
        <f t="shared" si="23"/>
      </c>
      <c r="G94" s="42"/>
      <c r="H94" s="59">
        <f t="shared" si="24"/>
      </c>
      <c r="I94" s="44"/>
      <c r="J94" s="57">
        <f t="shared" si="25"/>
      </c>
      <c r="K94" s="46"/>
      <c r="L94" s="54">
        <f t="shared" si="26"/>
      </c>
      <c r="M94" s="48"/>
      <c r="N94" s="49">
        <f t="shared" si="27"/>
      </c>
      <c r="O94" s="50"/>
      <c r="P94" s="51">
        <f t="shared" si="28"/>
      </c>
      <c r="Q94" s="52">
        <f t="shared" si="30"/>
        <v>0</v>
      </c>
      <c r="R94" s="62">
        <f t="shared" si="29"/>
      </c>
    </row>
    <row r="95" spans="1:18" ht="24.75" customHeight="1">
      <c r="A95" s="39"/>
      <c r="B95" s="97"/>
      <c r="C95" s="71"/>
      <c r="D95" s="131"/>
      <c r="E95" s="40"/>
      <c r="F95" s="41">
        <f t="shared" si="23"/>
      </c>
      <c r="G95" s="42"/>
      <c r="H95" s="59">
        <f t="shared" si="24"/>
      </c>
      <c r="I95" s="44"/>
      <c r="J95" s="57">
        <f t="shared" si="25"/>
      </c>
      <c r="K95" s="46"/>
      <c r="L95" s="54">
        <f t="shared" si="26"/>
      </c>
      <c r="M95" s="48"/>
      <c r="N95" s="49">
        <f t="shared" si="27"/>
      </c>
      <c r="O95" s="50"/>
      <c r="P95" s="51">
        <f t="shared" si="28"/>
      </c>
      <c r="Q95" s="52">
        <f t="shared" si="30"/>
        <v>0</v>
      </c>
      <c r="R95" s="62">
        <f t="shared" si="29"/>
      </c>
    </row>
    <row r="96" spans="1:18" ht="24.75" customHeight="1">
      <c r="A96" s="39"/>
      <c r="B96" s="97"/>
      <c r="C96" s="72"/>
      <c r="D96" s="132"/>
      <c r="E96" s="40"/>
      <c r="F96" s="41">
        <f t="shared" si="23"/>
      </c>
      <c r="G96" s="42"/>
      <c r="H96" s="59">
        <f t="shared" si="24"/>
      </c>
      <c r="I96" s="44"/>
      <c r="J96" s="57">
        <f t="shared" si="25"/>
      </c>
      <c r="K96" s="46"/>
      <c r="L96" s="54">
        <f t="shared" si="26"/>
      </c>
      <c r="M96" s="48"/>
      <c r="N96" s="49">
        <f t="shared" si="27"/>
      </c>
      <c r="O96" s="50"/>
      <c r="P96" s="51">
        <f t="shared" si="28"/>
      </c>
      <c r="Q96" s="52">
        <f t="shared" si="30"/>
        <v>0</v>
      </c>
      <c r="R96" s="62">
        <f t="shared" si="29"/>
      </c>
    </row>
    <row r="97" spans="1:18" ht="24.75" customHeight="1">
      <c r="A97" s="39"/>
      <c r="B97" s="97"/>
      <c r="C97" s="71"/>
      <c r="D97" s="131"/>
      <c r="E97" s="40"/>
      <c r="F97" s="41">
        <f t="shared" si="23"/>
      </c>
      <c r="G97" s="42"/>
      <c r="H97" s="59">
        <f t="shared" si="24"/>
      </c>
      <c r="I97" s="44"/>
      <c r="J97" s="57">
        <f t="shared" si="25"/>
      </c>
      <c r="K97" s="46"/>
      <c r="L97" s="54">
        <f t="shared" si="26"/>
      </c>
      <c r="M97" s="48"/>
      <c r="N97" s="49">
        <f t="shared" si="27"/>
      </c>
      <c r="O97" s="50"/>
      <c r="P97" s="51">
        <f t="shared" si="28"/>
      </c>
      <c r="Q97" s="52">
        <f t="shared" si="30"/>
        <v>0</v>
      </c>
      <c r="R97" s="62">
        <f t="shared" si="29"/>
      </c>
    </row>
    <row r="98" spans="1:18" ht="24.75" customHeight="1">
      <c r="A98" s="39"/>
      <c r="B98" s="97"/>
      <c r="C98" s="71"/>
      <c r="D98" s="131"/>
      <c r="E98" s="40"/>
      <c r="F98" s="41">
        <f t="shared" si="23"/>
      </c>
      <c r="G98" s="42"/>
      <c r="H98" s="59">
        <f t="shared" si="24"/>
      </c>
      <c r="I98" s="44"/>
      <c r="J98" s="57">
        <f t="shared" si="25"/>
      </c>
      <c r="K98" s="46"/>
      <c r="L98" s="54">
        <f t="shared" si="26"/>
      </c>
      <c r="M98" s="48"/>
      <c r="N98" s="49">
        <f t="shared" si="27"/>
      </c>
      <c r="O98" s="50"/>
      <c r="P98" s="51">
        <f t="shared" si="28"/>
      </c>
      <c r="Q98" s="52">
        <f t="shared" si="30"/>
        <v>0</v>
      </c>
      <c r="R98" s="62">
        <f t="shared" si="29"/>
      </c>
    </row>
    <row r="99" spans="1:18" ht="24.75" customHeight="1">
      <c r="A99" s="39"/>
      <c r="B99" s="97"/>
      <c r="C99" s="71"/>
      <c r="D99" s="131"/>
      <c r="E99" s="40"/>
      <c r="F99" s="41">
        <f t="shared" si="23"/>
      </c>
      <c r="G99" s="42"/>
      <c r="H99" s="59">
        <f t="shared" si="24"/>
      </c>
      <c r="I99" s="44"/>
      <c r="J99" s="57">
        <f t="shared" si="25"/>
      </c>
      <c r="K99" s="46"/>
      <c r="L99" s="54">
        <f t="shared" si="26"/>
      </c>
      <c r="M99" s="48"/>
      <c r="N99" s="49">
        <f t="shared" si="27"/>
      </c>
      <c r="O99" s="50"/>
      <c r="P99" s="51">
        <f t="shared" si="28"/>
      </c>
      <c r="Q99" s="52">
        <f t="shared" si="30"/>
        <v>0</v>
      </c>
      <c r="R99" s="62">
        <f t="shared" si="29"/>
      </c>
    </row>
    <row r="100" spans="1:18" ht="24.75" customHeight="1">
      <c r="A100" s="39"/>
      <c r="B100" s="97"/>
      <c r="C100" s="71"/>
      <c r="D100" s="131"/>
      <c r="E100" s="40"/>
      <c r="F100" s="41">
        <f aca="true" t="shared" si="31" ref="F100:F131">IF(E100&gt;0,RANK(E100,FloorScore)&amp;IF(COUNTIF(FloorScore,E100)&gt;1,"-T","  "),"")</f>
      </c>
      <c r="G100" s="42"/>
      <c r="H100" s="59">
        <f aca="true" t="shared" si="32" ref="H100:H131">IF(G100&gt;0,RANK(G100,PommelScore)&amp;IF(COUNTIF(PommelScore,G100)&gt;1,"-T"," "),"")</f>
      </c>
      <c r="I100" s="44"/>
      <c r="J100" s="57">
        <f aca="true" t="shared" si="33" ref="J100:J131">IF(I100&gt;0,RANK(I100,RingsScore)&amp;IF(COUNTIF(RingsScore,I100)&gt;1,"-T"," "),"")</f>
      </c>
      <c r="K100" s="46"/>
      <c r="L100" s="54">
        <f aca="true" t="shared" si="34" ref="L100:L131">IF(K100&gt;0,RANK(K100,VaultScore)&amp;IF(COUNTIF(VaultScore,K100)&gt;1,"-T"," "),"")</f>
      </c>
      <c r="M100" s="48"/>
      <c r="N100" s="49">
        <f aca="true" t="shared" si="35" ref="N100:N131">IF(M100&gt;0,RANK(M100,PBarScore)&amp;IF(COUNTIF(PBarScore,M100)&gt;1,"-T"," "),"")</f>
      </c>
      <c r="O100" s="50"/>
      <c r="P100" s="51">
        <f aca="true" t="shared" si="36" ref="P100:P131">IF(O100&gt;0,RANK(O100,HBarScore)&amp;IF(COUNTIF(HBarScore,O100)&gt;1,"-T"," "),"")</f>
      </c>
      <c r="Q100" s="52">
        <f t="shared" si="30"/>
        <v>0</v>
      </c>
      <c r="R100" s="62">
        <f aca="true" t="shared" si="37" ref="R100:R131">IF(Q100&gt;0,RANK(Q100,FinalScore)&amp;IF(COUNTIF(FinalScore,Q100)&gt;1,"-T"," "),"")</f>
      </c>
    </row>
    <row r="101" spans="1:18" ht="24.75" customHeight="1">
      <c r="A101" s="39"/>
      <c r="B101" s="97"/>
      <c r="C101" s="71"/>
      <c r="D101" s="131"/>
      <c r="E101" s="40"/>
      <c r="F101" s="41">
        <f t="shared" si="31"/>
      </c>
      <c r="G101" s="42"/>
      <c r="H101" s="59">
        <f t="shared" si="32"/>
      </c>
      <c r="I101" s="44"/>
      <c r="J101" s="57">
        <f t="shared" si="33"/>
      </c>
      <c r="K101" s="46"/>
      <c r="L101" s="54">
        <f t="shared" si="34"/>
      </c>
      <c r="M101" s="48"/>
      <c r="N101" s="49">
        <f t="shared" si="35"/>
      </c>
      <c r="O101" s="50"/>
      <c r="P101" s="51">
        <f t="shared" si="36"/>
      </c>
      <c r="Q101" s="52">
        <f t="shared" si="30"/>
        <v>0</v>
      </c>
      <c r="R101" s="62">
        <f t="shared" si="37"/>
      </c>
    </row>
    <row r="102" spans="1:18" ht="24.75" customHeight="1">
      <c r="A102" s="39"/>
      <c r="B102" s="97"/>
      <c r="C102" s="71"/>
      <c r="D102" s="131"/>
      <c r="E102" s="40"/>
      <c r="F102" s="41">
        <f t="shared" si="31"/>
      </c>
      <c r="G102" s="42"/>
      <c r="H102" s="59">
        <f t="shared" si="32"/>
      </c>
      <c r="I102" s="44"/>
      <c r="J102" s="57">
        <f t="shared" si="33"/>
      </c>
      <c r="K102" s="46"/>
      <c r="L102" s="54">
        <f t="shared" si="34"/>
      </c>
      <c r="M102" s="48"/>
      <c r="N102" s="49">
        <f t="shared" si="35"/>
      </c>
      <c r="O102" s="50"/>
      <c r="P102" s="51">
        <f t="shared" si="36"/>
      </c>
      <c r="Q102" s="52">
        <f t="shared" si="30"/>
        <v>0</v>
      </c>
      <c r="R102" s="62">
        <f t="shared" si="37"/>
      </c>
    </row>
    <row r="103" spans="1:18" ht="24.75" customHeight="1">
      <c r="A103" s="39"/>
      <c r="B103" s="97"/>
      <c r="C103" s="71"/>
      <c r="D103" s="131"/>
      <c r="E103" s="40"/>
      <c r="F103" s="41">
        <f t="shared" si="31"/>
      </c>
      <c r="G103" s="42"/>
      <c r="H103" s="59">
        <f t="shared" si="32"/>
      </c>
      <c r="I103" s="44"/>
      <c r="J103" s="57">
        <f t="shared" si="33"/>
      </c>
      <c r="K103" s="46"/>
      <c r="L103" s="54">
        <f t="shared" si="34"/>
      </c>
      <c r="M103" s="48"/>
      <c r="N103" s="49">
        <f t="shared" si="35"/>
      </c>
      <c r="O103" s="50"/>
      <c r="P103" s="51">
        <f t="shared" si="36"/>
      </c>
      <c r="Q103" s="52">
        <f t="shared" si="30"/>
        <v>0</v>
      </c>
      <c r="R103" s="62">
        <f t="shared" si="37"/>
      </c>
    </row>
    <row r="104" spans="1:18" ht="24.75" customHeight="1">
      <c r="A104" s="39"/>
      <c r="B104" s="97"/>
      <c r="C104" s="71"/>
      <c r="D104" s="131"/>
      <c r="E104" s="40"/>
      <c r="F104" s="41">
        <f t="shared" si="31"/>
      </c>
      <c r="G104" s="42"/>
      <c r="H104" s="59">
        <f t="shared" si="32"/>
      </c>
      <c r="I104" s="44"/>
      <c r="J104" s="57">
        <f t="shared" si="33"/>
      </c>
      <c r="K104" s="46"/>
      <c r="L104" s="54">
        <f t="shared" si="34"/>
      </c>
      <c r="M104" s="48"/>
      <c r="N104" s="49">
        <f t="shared" si="35"/>
      </c>
      <c r="O104" s="50"/>
      <c r="P104" s="51">
        <f t="shared" si="36"/>
      </c>
      <c r="Q104" s="52">
        <f t="shared" si="30"/>
        <v>0</v>
      </c>
      <c r="R104" s="62">
        <f t="shared" si="37"/>
      </c>
    </row>
    <row r="105" spans="1:18" ht="24.75" customHeight="1">
      <c r="A105" s="39"/>
      <c r="B105" s="97"/>
      <c r="C105" s="71"/>
      <c r="D105" s="131"/>
      <c r="E105" s="40"/>
      <c r="F105" s="41">
        <f t="shared" si="31"/>
      </c>
      <c r="G105" s="42"/>
      <c r="H105" s="59">
        <f t="shared" si="32"/>
      </c>
      <c r="I105" s="44"/>
      <c r="J105" s="57">
        <f t="shared" si="33"/>
      </c>
      <c r="K105" s="46"/>
      <c r="L105" s="54">
        <f t="shared" si="34"/>
      </c>
      <c r="M105" s="48"/>
      <c r="N105" s="49">
        <f t="shared" si="35"/>
      </c>
      <c r="O105" s="50"/>
      <c r="P105" s="51">
        <f t="shared" si="36"/>
      </c>
      <c r="Q105" s="52">
        <f t="shared" si="30"/>
        <v>0</v>
      </c>
      <c r="R105" s="62">
        <f t="shared" si="37"/>
      </c>
    </row>
    <row r="106" spans="1:18" ht="24.75" customHeight="1">
      <c r="A106" s="39"/>
      <c r="B106" s="97"/>
      <c r="C106" s="71"/>
      <c r="D106" s="131"/>
      <c r="E106" s="40"/>
      <c r="F106" s="41">
        <f t="shared" si="31"/>
      </c>
      <c r="G106" s="42"/>
      <c r="H106" s="59">
        <f t="shared" si="32"/>
      </c>
      <c r="I106" s="44"/>
      <c r="J106" s="57">
        <f t="shared" si="33"/>
      </c>
      <c r="K106" s="46"/>
      <c r="L106" s="54">
        <f t="shared" si="34"/>
      </c>
      <c r="M106" s="48"/>
      <c r="N106" s="49">
        <f t="shared" si="35"/>
      </c>
      <c r="O106" s="50"/>
      <c r="P106" s="51">
        <f t="shared" si="36"/>
      </c>
      <c r="Q106" s="52">
        <f t="shared" si="30"/>
        <v>0</v>
      </c>
      <c r="R106" s="62">
        <f t="shared" si="37"/>
      </c>
    </row>
    <row r="107" spans="1:18" ht="24.75" customHeight="1">
      <c r="A107" s="39"/>
      <c r="B107" s="97"/>
      <c r="C107" s="71"/>
      <c r="D107" s="131"/>
      <c r="E107" s="40"/>
      <c r="F107" s="41">
        <f t="shared" si="31"/>
      </c>
      <c r="G107" s="42"/>
      <c r="H107" s="59">
        <f t="shared" si="32"/>
      </c>
      <c r="I107" s="44"/>
      <c r="J107" s="57">
        <f t="shared" si="33"/>
      </c>
      <c r="K107" s="46"/>
      <c r="L107" s="54">
        <f t="shared" si="34"/>
      </c>
      <c r="M107" s="48"/>
      <c r="N107" s="49">
        <f t="shared" si="35"/>
      </c>
      <c r="O107" s="50"/>
      <c r="P107" s="51">
        <f t="shared" si="36"/>
      </c>
      <c r="Q107" s="52">
        <f t="shared" si="30"/>
        <v>0</v>
      </c>
      <c r="R107" s="62">
        <f t="shared" si="37"/>
      </c>
    </row>
    <row r="108" spans="1:18" ht="24.75" customHeight="1">
      <c r="A108" s="39"/>
      <c r="B108" s="97"/>
      <c r="C108" s="71"/>
      <c r="D108" s="131"/>
      <c r="E108" s="40"/>
      <c r="F108" s="41">
        <f t="shared" si="31"/>
      </c>
      <c r="G108" s="42"/>
      <c r="H108" s="59">
        <f t="shared" si="32"/>
      </c>
      <c r="I108" s="44"/>
      <c r="J108" s="57">
        <f t="shared" si="33"/>
      </c>
      <c r="K108" s="46"/>
      <c r="L108" s="54">
        <f t="shared" si="34"/>
      </c>
      <c r="M108" s="48"/>
      <c r="N108" s="49">
        <f t="shared" si="35"/>
      </c>
      <c r="O108" s="50"/>
      <c r="P108" s="51">
        <f t="shared" si="36"/>
      </c>
      <c r="Q108" s="52">
        <f t="shared" si="30"/>
        <v>0</v>
      </c>
      <c r="R108" s="62">
        <f t="shared" si="37"/>
      </c>
    </row>
    <row r="109" spans="1:18" ht="24.75" customHeight="1">
      <c r="A109" s="39"/>
      <c r="B109" s="97"/>
      <c r="C109" s="73"/>
      <c r="D109" s="133"/>
      <c r="E109" s="40"/>
      <c r="F109" s="41">
        <f t="shared" si="31"/>
      </c>
      <c r="G109" s="42"/>
      <c r="H109" s="59">
        <f t="shared" si="32"/>
      </c>
      <c r="I109" s="44"/>
      <c r="J109" s="57">
        <f t="shared" si="33"/>
      </c>
      <c r="K109" s="46"/>
      <c r="L109" s="54">
        <f t="shared" si="34"/>
      </c>
      <c r="M109" s="48"/>
      <c r="N109" s="49">
        <f t="shared" si="35"/>
      </c>
      <c r="O109" s="50"/>
      <c r="P109" s="51">
        <f t="shared" si="36"/>
      </c>
      <c r="Q109" s="74">
        <f t="shared" si="30"/>
        <v>0</v>
      </c>
      <c r="R109" s="62">
        <f t="shared" si="37"/>
      </c>
    </row>
    <row r="110" spans="1:18" ht="24.75" customHeight="1">
      <c r="A110" s="39"/>
      <c r="B110" s="97"/>
      <c r="C110" s="73"/>
      <c r="D110" s="133"/>
      <c r="E110" s="40"/>
      <c r="F110" s="41">
        <f t="shared" si="31"/>
      </c>
      <c r="G110" s="42"/>
      <c r="H110" s="59">
        <f t="shared" si="32"/>
      </c>
      <c r="I110" s="44"/>
      <c r="J110" s="57">
        <f t="shared" si="33"/>
      </c>
      <c r="K110" s="46"/>
      <c r="L110" s="54">
        <f t="shared" si="34"/>
      </c>
      <c r="M110" s="48"/>
      <c r="N110" s="49">
        <f t="shared" si="35"/>
      </c>
      <c r="O110" s="50"/>
      <c r="P110" s="51">
        <f t="shared" si="36"/>
      </c>
      <c r="Q110" s="74">
        <f t="shared" si="30"/>
        <v>0</v>
      </c>
      <c r="R110" s="62">
        <f t="shared" si="37"/>
      </c>
    </row>
    <row r="111" spans="1:18" ht="24.75" customHeight="1">
      <c r="A111" s="39"/>
      <c r="B111" s="97"/>
      <c r="C111" s="73"/>
      <c r="D111" s="133"/>
      <c r="E111" s="40"/>
      <c r="F111" s="41">
        <f t="shared" si="31"/>
      </c>
      <c r="G111" s="42"/>
      <c r="H111" s="59">
        <f t="shared" si="32"/>
      </c>
      <c r="I111" s="44"/>
      <c r="J111" s="57">
        <f t="shared" si="33"/>
      </c>
      <c r="K111" s="46"/>
      <c r="L111" s="54">
        <f t="shared" si="34"/>
      </c>
      <c r="M111" s="48"/>
      <c r="N111" s="49">
        <f t="shared" si="35"/>
      </c>
      <c r="O111" s="50"/>
      <c r="P111" s="51">
        <f t="shared" si="36"/>
      </c>
      <c r="Q111" s="74">
        <f t="shared" si="30"/>
        <v>0</v>
      </c>
      <c r="R111" s="62">
        <f t="shared" si="37"/>
      </c>
    </row>
    <row r="112" spans="1:18" ht="24.75" customHeight="1">
      <c r="A112" s="39"/>
      <c r="B112" s="97"/>
      <c r="C112" s="73"/>
      <c r="D112" s="133"/>
      <c r="E112" s="40"/>
      <c r="F112" s="41">
        <f t="shared" si="31"/>
      </c>
      <c r="G112" s="42"/>
      <c r="H112" s="59">
        <f t="shared" si="32"/>
      </c>
      <c r="I112" s="44"/>
      <c r="J112" s="57">
        <f t="shared" si="33"/>
      </c>
      <c r="K112" s="46"/>
      <c r="L112" s="54">
        <f t="shared" si="34"/>
      </c>
      <c r="M112" s="48"/>
      <c r="N112" s="49">
        <f t="shared" si="35"/>
      </c>
      <c r="O112" s="50"/>
      <c r="P112" s="51">
        <f t="shared" si="36"/>
      </c>
      <c r="Q112" s="74">
        <f t="shared" si="30"/>
        <v>0</v>
      </c>
      <c r="R112" s="62">
        <f t="shared" si="37"/>
      </c>
    </row>
    <row r="113" spans="1:18" ht="24.75" customHeight="1">
      <c r="A113" s="39"/>
      <c r="B113" s="97"/>
      <c r="C113" s="73"/>
      <c r="D113" s="133"/>
      <c r="E113" s="40"/>
      <c r="F113" s="41">
        <f t="shared" si="31"/>
      </c>
      <c r="G113" s="42"/>
      <c r="H113" s="59">
        <f t="shared" si="32"/>
      </c>
      <c r="I113" s="44"/>
      <c r="J113" s="57">
        <f t="shared" si="33"/>
      </c>
      <c r="K113" s="46"/>
      <c r="L113" s="54">
        <f t="shared" si="34"/>
      </c>
      <c r="M113" s="48"/>
      <c r="N113" s="49">
        <f t="shared" si="35"/>
      </c>
      <c r="O113" s="50"/>
      <c r="P113" s="51">
        <f t="shared" si="36"/>
      </c>
      <c r="Q113" s="74">
        <f t="shared" si="30"/>
        <v>0</v>
      </c>
      <c r="R113" s="62">
        <f t="shared" si="37"/>
      </c>
    </row>
    <row r="114" spans="1:18" ht="24.75" customHeight="1">
      <c r="A114" s="39"/>
      <c r="B114" s="97"/>
      <c r="C114" s="73"/>
      <c r="D114" s="133"/>
      <c r="E114" s="40"/>
      <c r="F114" s="41">
        <f t="shared" si="31"/>
      </c>
      <c r="G114" s="42"/>
      <c r="H114" s="59">
        <f t="shared" si="32"/>
      </c>
      <c r="I114" s="44"/>
      <c r="J114" s="57">
        <f t="shared" si="33"/>
      </c>
      <c r="K114" s="46"/>
      <c r="L114" s="54">
        <f t="shared" si="34"/>
      </c>
      <c r="M114" s="48"/>
      <c r="N114" s="49">
        <f t="shared" si="35"/>
      </c>
      <c r="O114" s="50"/>
      <c r="P114" s="51">
        <f t="shared" si="36"/>
      </c>
      <c r="Q114" s="74">
        <f t="shared" si="30"/>
        <v>0</v>
      </c>
      <c r="R114" s="62">
        <f t="shared" si="37"/>
      </c>
    </row>
    <row r="115" spans="1:18" ht="24.75" customHeight="1">
      <c r="A115" s="39"/>
      <c r="B115" s="97"/>
      <c r="C115" s="73"/>
      <c r="D115" s="133"/>
      <c r="E115" s="40"/>
      <c r="F115" s="41">
        <f t="shared" si="31"/>
      </c>
      <c r="G115" s="42"/>
      <c r="H115" s="59">
        <f t="shared" si="32"/>
      </c>
      <c r="I115" s="44"/>
      <c r="J115" s="57">
        <f t="shared" si="33"/>
      </c>
      <c r="K115" s="46"/>
      <c r="L115" s="54">
        <f t="shared" si="34"/>
      </c>
      <c r="M115" s="48"/>
      <c r="N115" s="49">
        <f t="shared" si="35"/>
      </c>
      <c r="O115" s="50"/>
      <c r="P115" s="51">
        <f t="shared" si="36"/>
      </c>
      <c r="Q115" s="74">
        <f t="shared" si="30"/>
        <v>0</v>
      </c>
      <c r="R115" s="62">
        <f t="shared" si="37"/>
      </c>
    </row>
    <row r="116" spans="1:18" ht="24.75" customHeight="1">
      <c r="A116" s="39"/>
      <c r="B116" s="97"/>
      <c r="C116" s="73"/>
      <c r="D116" s="133"/>
      <c r="E116" s="40"/>
      <c r="F116" s="41">
        <f t="shared" si="31"/>
      </c>
      <c r="G116" s="42"/>
      <c r="H116" s="59">
        <f t="shared" si="32"/>
      </c>
      <c r="I116" s="44"/>
      <c r="J116" s="57">
        <f t="shared" si="33"/>
      </c>
      <c r="K116" s="46"/>
      <c r="L116" s="54">
        <f t="shared" si="34"/>
      </c>
      <c r="M116" s="48"/>
      <c r="N116" s="49">
        <f t="shared" si="35"/>
      </c>
      <c r="O116" s="50"/>
      <c r="P116" s="51">
        <f t="shared" si="36"/>
      </c>
      <c r="Q116" s="74">
        <f t="shared" si="30"/>
        <v>0</v>
      </c>
      <c r="R116" s="62">
        <f t="shared" si="37"/>
      </c>
    </row>
    <row r="117" spans="1:18" ht="24.75" customHeight="1">
      <c r="A117" s="39"/>
      <c r="B117" s="97"/>
      <c r="C117" s="73"/>
      <c r="D117" s="133"/>
      <c r="E117" s="40"/>
      <c r="F117" s="41">
        <f t="shared" si="31"/>
      </c>
      <c r="G117" s="42"/>
      <c r="H117" s="59">
        <f t="shared" si="32"/>
      </c>
      <c r="I117" s="44"/>
      <c r="J117" s="57">
        <f t="shared" si="33"/>
      </c>
      <c r="K117" s="46"/>
      <c r="L117" s="54">
        <f t="shared" si="34"/>
      </c>
      <c r="M117" s="48"/>
      <c r="N117" s="49">
        <f t="shared" si="35"/>
      </c>
      <c r="O117" s="50"/>
      <c r="P117" s="51">
        <f t="shared" si="36"/>
      </c>
      <c r="Q117" s="74">
        <f t="shared" si="30"/>
        <v>0</v>
      </c>
      <c r="R117" s="62">
        <f t="shared" si="37"/>
      </c>
    </row>
    <row r="118" spans="1:18" ht="24.75" customHeight="1">
      <c r="A118" s="39"/>
      <c r="B118" s="97"/>
      <c r="C118" s="73"/>
      <c r="D118" s="133"/>
      <c r="E118" s="40"/>
      <c r="F118" s="41">
        <f t="shared" si="31"/>
      </c>
      <c r="G118" s="42"/>
      <c r="H118" s="59">
        <f t="shared" si="32"/>
      </c>
      <c r="I118" s="44"/>
      <c r="J118" s="57">
        <f t="shared" si="33"/>
      </c>
      <c r="K118" s="46"/>
      <c r="L118" s="54">
        <f t="shared" si="34"/>
      </c>
      <c r="M118" s="48"/>
      <c r="N118" s="49">
        <f t="shared" si="35"/>
      </c>
      <c r="O118" s="50"/>
      <c r="P118" s="51">
        <f t="shared" si="36"/>
      </c>
      <c r="Q118" s="74">
        <f t="shared" si="30"/>
        <v>0</v>
      </c>
      <c r="R118" s="62">
        <f t="shared" si="37"/>
      </c>
    </row>
    <row r="119" spans="1:18" ht="24.75" customHeight="1">
      <c r="A119" s="39"/>
      <c r="B119" s="97"/>
      <c r="C119" s="73"/>
      <c r="D119" s="133"/>
      <c r="E119" s="40"/>
      <c r="F119" s="41">
        <f t="shared" si="31"/>
      </c>
      <c r="G119" s="42"/>
      <c r="H119" s="59">
        <f t="shared" si="32"/>
      </c>
      <c r="I119" s="44"/>
      <c r="J119" s="57">
        <f t="shared" si="33"/>
      </c>
      <c r="K119" s="46"/>
      <c r="L119" s="54">
        <f t="shared" si="34"/>
      </c>
      <c r="M119" s="48"/>
      <c r="N119" s="49">
        <f t="shared" si="35"/>
      </c>
      <c r="O119" s="50"/>
      <c r="P119" s="51">
        <f t="shared" si="36"/>
      </c>
      <c r="Q119" s="74">
        <f t="shared" si="30"/>
        <v>0</v>
      </c>
      <c r="R119" s="62">
        <f t="shared" si="37"/>
      </c>
    </row>
    <row r="120" spans="1:18" ht="24.75" customHeight="1">
      <c r="A120" s="39"/>
      <c r="B120" s="97"/>
      <c r="C120" s="73"/>
      <c r="D120" s="133"/>
      <c r="E120" s="40"/>
      <c r="F120" s="41">
        <f t="shared" si="31"/>
      </c>
      <c r="G120" s="42"/>
      <c r="H120" s="59">
        <f t="shared" si="32"/>
      </c>
      <c r="I120" s="44"/>
      <c r="J120" s="57">
        <f t="shared" si="33"/>
      </c>
      <c r="K120" s="46"/>
      <c r="L120" s="54">
        <f t="shared" si="34"/>
      </c>
      <c r="M120" s="48"/>
      <c r="N120" s="49">
        <f t="shared" si="35"/>
      </c>
      <c r="O120" s="50"/>
      <c r="P120" s="51">
        <f t="shared" si="36"/>
      </c>
      <c r="Q120" s="74">
        <f t="shared" si="30"/>
        <v>0</v>
      </c>
      <c r="R120" s="62">
        <f t="shared" si="37"/>
      </c>
    </row>
    <row r="121" spans="1:18" ht="24.75" customHeight="1">
      <c r="A121" s="39"/>
      <c r="B121" s="97"/>
      <c r="C121" s="73"/>
      <c r="D121" s="133"/>
      <c r="E121" s="40"/>
      <c r="F121" s="41">
        <f t="shared" si="31"/>
      </c>
      <c r="G121" s="42"/>
      <c r="H121" s="59">
        <f t="shared" si="32"/>
      </c>
      <c r="I121" s="44"/>
      <c r="J121" s="57">
        <f t="shared" si="33"/>
      </c>
      <c r="K121" s="46"/>
      <c r="L121" s="54">
        <f t="shared" si="34"/>
      </c>
      <c r="M121" s="48"/>
      <c r="N121" s="49">
        <f t="shared" si="35"/>
      </c>
      <c r="O121" s="50"/>
      <c r="P121" s="51">
        <f t="shared" si="36"/>
      </c>
      <c r="Q121" s="74">
        <f t="shared" si="30"/>
        <v>0</v>
      </c>
      <c r="R121" s="62">
        <f t="shared" si="37"/>
      </c>
    </row>
    <row r="122" spans="1:18" ht="24.75" customHeight="1">
      <c r="A122" s="39"/>
      <c r="B122" s="97"/>
      <c r="C122" s="73"/>
      <c r="D122" s="133"/>
      <c r="E122" s="40"/>
      <c r="F122" s="41">
        <f t="shared" si="31"/>
      </c>
      <c r="G122" s="42"/>
      <c r="H122" s="59">
        <f t="shared" si="32"/>
      </c>
      <c r="I122" s="44"/>
      <c r="J122" s="57">
        <f t="shared" si="33"/>
      </c>
      <c r="K122" s="46"/>
      <c r="L122" s="54">
        <f t="shared" si="34"/>
      </c>
      <c r="M122" s="48"/>
      <c r="N122" s="49">
        <f t="shared" si="35"/>
      </c>
      <c r="O122" s="50"/>
      <c r="P122" s="51">
        <f t="shared" si="36"/>
      </c>
      <c r="Q122" s="74">
        <f t="shared" si="30"/>
        <v>0</v>
      </c>
      <c r="R122" s="62">
        <f t="shared" si="37"/>
      </c>
    </row>
    <row r="123" spans="1:18" ht="24.75" customHeight="1">
      <c r="A123" s="39"/>
      <c r="B123" s="97"/>
      <c r="C123" s="73"/>
      <c r="D123" s="133"/>
      <c r="E123" s="40"/>
      <c r="F123" s="41">
        <f t="shared" si="31"/>
      </c>
      <c r="G123" s="42"/>
      <c r="H123" s="59">
        <f t="shared" si="32"/>
      </c>
      <c r="I123" s="44"/>
      <c r="J123" s="57">
        <f t="shared" si="33"/>
      </c>
      <c r="K123" s="46"/>
      <c r="L123" s="54">
        <f t="shared" si="34"/>
      </c>
      <c r="M123" s="48"/>
      <c r="N123" s="49">
        <f t="shared" si="35"/>
      </c>
      <c r="O123" s="50"/>
      <c r="P123" s="51">
        <f t="shared" si="36"/>
      </c>
      <c r="Q123" s="74">
        <f t="shared" si="30"/>
        <v>0</v>
      </c>
      <c r="R123" s="62">
        <f t="shared" si="37"/>
      </c>
    </row>
    <row r="124" spans="1:18" ht="24.75" customHeight="1">
      <c r="A124" s="39"/>
      <c r="B124" s="97"/>
      <c r="C124" s="73"/>
      <c r="D124" s="133"/>
      <c r="E124" s="40"/>
      <c r="F124" s="41">
        <f t="shared" si="31"/>
      </c>
      <c r="G124" s="42"/>
      <c r="H124" s="59">
        <f t="shared" si="32"/>
      </c>
      <c r="I124" s="44"/>
      <c r="J124" s="57">
        <f t="shared" si="33"/>
      </c>
      <c r="K124" s="46"/>
      <c r="L124" s="54">
        <f t="shared" si="34"/>
      </c>
      <c r="M124" s="48"/>
      <c r="N124" s="49">
        <f t="shared" si="35"/>
      </c>
      <c r="O124" s="50"/>
      <c r="P124" s="51">
        <f t="shared" si="36"/>
      </c>
      <c r="Q124" s="74">
        <f t="shared" si="30"/>
        <v>0</v>
      </c>
      <c r="R124" s="62">
        <f t="shared" si="37"/>
      </c>
    </row>
    <row r="125" spans="1:18" ht="24.75" customHeight="1">
      <c r="A125" s="39"/>
      <c r="B125" s="97"/>
      <c r="C125" s="73"/>
      <c r="D125" s="133"/>
      <c r="E125" s="40"/>
      <c r="F125" s="41">
        <f t="shared" si="31"/>
      </c>
      <c r="G125" s="42"/>
      <c r="H125" s="59">
        <f t="shared" si="32"/>
      </c>
      <c r="I125" s="44"/>
      <c r="J125" s="57">
        <f t="shared" si="33"/>
      </c>
      <c r="K125" s="46"/>
      <c r="L125" s="54">
        <f t="shared" si="34"/>
      </c>
      <c r="M125" s="48"/>
      <c r="N125" s="49">
        <f t="shared" si="35"/>
      </c>
      <c r="O125" s="50"/>
      <c r="P125" s="51">
        <f t="shared" si="36"/>
      </c>
      <c r="Q125" s="74">
        <f t="shared" si="30"/>
        <v>0</v>
      </c>
      <c r="R125" s="62">
        <f t="shared" si="37"/>
      </c>
    </row>
    <row r="126" spans="1:18" ht="24.75" customHeight="1">
      <c r="A126" s="39"/>
      <c r="B126" s="97"/>
      <c r="C126" s="73"/>
      <c r="D126" s="133"/>
      <c r="E126" s="40"/>
      <c r="F126" s="41">
        <f t="shared" si="31"/>
      </c>
      <c r="G126" s="42"/>
      <c r="H126" s="59">
        <f t="shared" si="32"/>
      </c>
      <c r="I126" s="44"/>
      <c r="J126" s="57">
        <f t="shared" si="33"/>
      </c>
      <c r="K126" s="46"/>
      <c r="L126" s="54">
        <f t="shared" si="34"/>
      </c>
      <c r="M126" s="48"/>
      <c r="N126" s="49">
        <f t="shared" si="35"/>
      </c>
      <c r="O126" s="50"/>
      <c r="P126" s="51">
        <f t="shared" si="36"/>
      </c>
      <c r="Q126" s="74">
        <f t="shared" si="30"/>
        <v>0</v>
      </c>
      <c r="R126" s="62">
        <f t="shared" si="37"/>
      </c>
    </row>
    <row r="127" spans="1:18" ht="24.75" customHeight="1">
      <c r="A127" s="39"/>
      <c r="B127" s="97"/>
      <c r="C127" s="73"/>
      <c r="D127" s="133"/>
      <c r="E127" s="40"/>
      <c r="F127" s="41">
        <f t="shared" si="31"/>
      </c>
      <c r="G127" s="42"/>
      <c r="H127" s="59">
        <f t="shared" si="32"/>
      </c>
      <c r="I127" s="44"/>
      <c r="J127" s="57">
        <f t="shared" si="33"/>
      </c>
      <c r="K127" s="46"/>
      <c r="L127" s="54">
        <f t="shared" si="34"/>
      </c>
      <c r="M127" s="48"/>
      <c r="N127" s="49">
        <f t="shared" si="35"/>
      </c>
      <c r="O127" s="50"/>
      <c r="P127" s="51">
        <f t="shared" si="36"/>
      </c>
      <c r="Q127" s="74">
        <f t="shared" si="30"/>
        <v>0</v>
      </c>
      <c r="R127" s="62">
        <f t="shared" si="37"/>
      </c>
    </row>
    <row r="128" spans="1:18" ht="24.75" customHeight="1">
      <c r="A128" s="39"/>
      <c r="B128" s="97"/>
      <c r="C128" s="73"/>
      <c r="D128" s="133"/>
      <c r="E128" s="40"/>
      <c r="F128" s="41">
        <f t="shared" si="31"/>
      </c>
      <c r="G128" s="42"/>
      <c r="H128" s="59">
        <f t="shared" si="32"/>
      </c>
      <c r="I128" s="44"/>
      <c r="J128" s="57">
        <f t="shared" si="33"/>
      </c>
      <c r="K128" s="46"/>
      <c r="L128" s="54">
        <f t="shared" si="34"/>
      </c>
      <c r="M128" s="48"/>
      <c r="N128" s="49">
        <f t="shared" si="35"/>
      </c>
      <c r="O128" s="50"/>
      <c r="P128" s="51">
        <f t="shared" si="36"/>
      </c>
      <c r="Q128" s="74">
        <f t="shared" si="30"/>
        <v>0</v>
      </c>
      <c r="R128" s="62">
        <f t="shared" si="37"/>
      </c>
    </row>
    <row r="129" spans="1:18" ht="24.75" customHeight="1">
      <c r="A129" s="39"/>
      <c r="B129" s="97"/>
      <c r="C129" s="73"/>
      <c r="D129" s="133"/>
      <c r="E129" s="40"/>
      <c r="F129" s="41">
        <f t="shared" si="31"/>
      </c>
      <c r="G129" s="42"/>
      <c r="H129" s="59">
        <f t="shared" si="32"/>
      </c>
      <c r="I129" s="44"/>
      <c r="J129" s="57">
        <f t="shared" si="33"/>
      </c>
      <c r="K129" s="46"/>
      <c r="L129" s="54">
        <f t="shared" si="34"/>
      </c>
      <c r="M129" s="48"/>
      <c r="N129" s="49">
        <f t="shared" si="35"/>
      </c>
      <c r="O129" s="50"/>
      <c r="P129" s="51">
        <f t="shared" si="36"/>
      </c>
      <c r="Q129" s="74">
        <f t="shared" si="30"/>
        <v>0</v>
      </c>
      <c r="R129" s="62">
        <f t="shared" si="37"/>
      </c>
    </row>
    <row r="130" spans="1:18" ht="24.75" customHeight="1">
      <c r="A130" s="39"/>
      <c r="B130" s="97"/>
      <c r="C130" s="73"/>
      <c r="D130" s="133"/>
      <c r="E130" s="40"/>
      <c r="F130" s="41">
        <f t="shared" si="31"/>
      </c>
      <c r="G130" s="42"/>
      <c r="H130" s="59">
        <f t="shared" si="32"/>
      </c>
      <c r="I130" s="44"/>
      <c r="J130" s="57">
        <f t="shared" si="33"/>
      </c>
      <c r="K130" s="46"/>
      <c r="L130" s="54">
        <f t="shared" si="34"/>
      </c>
      <c r="M130" s="48"/>
      <c r="N130" s="49">
        <f t="shared" si="35"/>
      </c>
      <c r="O130" s="50"/>
      <c r="P130" s="51">
        <f t="shared" si="36"/>
      </c>
      <c r="Q130" s="74">
        <f t="shared" si="30"/>
        <v>0</v>
      </c>
      <c r="R130" s="62">
        <f t="shared" si="37"/>
      </c>
    </row>
    <row r="131" spans="1:18" ht="24.75" customHeight="1">
      <c r="A131" s="39"/>
      <c r="B131" s="97"/>
      <c r="C131" s="73"/>
      <c r="D131" s="133"/>
      <c r="E131" s="40"/>
      <c r="F131" s="41">
        <f t="shared" si="31"/>
      </c>
      <c r="G131" s="42"/>
      <c r="H131" s="59">
        <f t="shared" si="32"/>
      </c>
      <c r="I131" s="44"/>
      <c r="J131" s="57">
        <f t="shared" si="33"/>
      </c>
      <c r="K131" s="46"/>
      <c r="L131" s="54">
        <f t="shared" si="34"/>
      </c>
      <c r="M131" s="48"/>
      <c r="N131" s="49">
        <f t="shared" si="35"/>
      </c>
      <c r="O131" s="50"/>
      <c r="P131" s="51">
        <f t="shared" si="36"/>
      </c>
      <c r="Q131" s="74">
        <f t="shared" si="30"/>
        <v>0</v>
      </c>
      <c r="R131" s="62">
        <f t="shared" si="37"/>
      </c>
    </row>
    <row r="132" spans="1:18" ht="24.75" customHeight="1">
      <c r="A132" s="39"/>
      <c r="B132" s="97"/>
      <c r="C132" s="73"/>
      <c r="D132" s="133"/>
      <c r="E132" s="40"/>
      <c r="F132" s="41">
        <f aca="true" t="shared" si="38" ref="F132:F147">IF(E132&gt;0,RANK(E132,FloorScore)&amp;IF(COUNTIF(FloorScore,E132)&gt;1,"-T","  "),"")</f>
      </c>
      <c r="G132" s="42"/>
      <c r="H132" s="59">
        <f aca="true" t="shared" si="39" ref="H132:H147">IF(G132&gt;0,RANK(G132,PommelScore)&amp;IF(COUNTIF(PommelScore,G132)&gt;1,"-T"," "),"")</f>
      </c>
      <c r="I132" s="44"/>
      <c r="J132" s="57">
        <f aca="true" t="shared" si="40" ref="J132:J147">IF(I132&gt;0,RANK(I132,RingsScore)&amp;IF(COUNTIF(RingsScore,I132)&gt;1,"-T"," "),"")</f>
      </c>
      <c r="K132" s="46"/>
      <c r="L132" s="54">
        <f aca="true" t="shared" si="41" ref="L132:L147">IF(K132&gt;0,RANK(K132,VaultScore)&amp;IF(COUNTIF(VaultScore,K132)&gt;1,"-T"," "),"")</f>
      </c>
      <c r="M132" s="48"/>
      <c r="N132" s="49">
        <f aca="true" t="shared" si="42" ref="N132:N147">IF(M132&gt;0,RANK(M132,PBarScore)&amp;IF(COUNTIF(PBarScore,M132)&gt;1,"-T"," "),"")</f>
      </c>
      <c r="O132" s="50"/>
      <c r="P132" s="51">
        <f aca="true" t="shared" si="43" ref="P132:P147">IF(O132&gt;0,RANK(O132,HBarScore)&amp;IF(COUNTIF(HBarScore,O132)&gt;1,"-T"," "),"")</f>
      </c>
      <c r="Q132" s="74">
        <f t="shared" si="30"/>
        <v>0</v>
      </c>
      <c r="R132" s="62">
        <f aca="true" t="shared" si="44" ref="R132:R147">IF(Q132&gt;0,RANK(Q132,FinalScore)&amp;IF(COUNTIF(FinalScore,Q132)&gt;1,"-T"," "),"")</f>
      </c>
    </row>
    <row r="133" spans="1:18" ht="24.75" customHeight="1">
      <c r="A133" s="39"/>
      <c r="B133" s="97"/>
      <c r="C133" s="73"/>
      <c r="D133" s="133"/>
      <c r="E133" s="40"/>
      <c r="F133" s="41">
        <f t="shared" si="38"/>
      </c>
      <c r="G133" s="42"/>
      <c r="H133" s="59">
        <f t="shared" si="39"/>
      </c>
      <c r="I133" s="44"/>
      <c r="J133" s="57">
        <f t="shared" si="40"/>
      </c>
      <c r="K133" s="46"/>
      <c r="L133" s="54">
        <f t="shared" si="41"/>
      </c>
      <c r="M133" s="48"/>
      <c r="N133" s="49">
        <f t="shared" si="42"/>
      </c>
      <c r="O133" s="50"/>
      <c r="P133" s="51">
        <f t="shared" si="43"/>
      </c>
      <c r="Q133" s="74">
        <f t="shared" si="30"/>
        <v>0</v>
      </c>
      <c r="R133" s="62">
        <f t="shared" si="44"/>
      </c>
    </row>
    <row r="134" spans="1:18" ht="24.75" customHeight="1">
      <c r="A134" s="39"/>
      <c r="B134" s="97"/>
      <c r="C134" s="73"/>
      <c r="D134" s="133"/>
      <c r="E134" s="40"/>
      <c r="F134" s="41">
        <f t="shared" si="38"/>
      </c>
      <c r="G134" s="42"/>
      <c r="H134" s="59">
        <f t="shared" si="39"/>
      </c>
      <c r="I134" s="44"/>
      <c r="J134" s="57">
        <f t="shared" si="40"/>
      </c>
      <c r="K134" s="46"/>
      <c r="L134" s="54">
        <f t="shared" si="41"/>
      </c>
      <c r="M134" s="48"/>
      <c r="N134" s="49">
        <f t="shared" si="42"/>
      </c>
      <c r="O134" s="50"/>
      <c r="P134" s="51">
        <f t="shared" si="43"/>
      </c>
      <c r="Q134" s="74">
        <f t="shared" si="30"/>
        <v>0</v>
      </c>
      <c r="R134" s="62">
        <f t="shared" si="44"/>
      </c>
    </row>
    <row r="135" spans="1:18" ht="24.75" customHeight="1">
      <c r="A135" s="39"/>
      <c r="B135" s="97"/>
      <c r="C135" s="73"/>
      <c r="D135" s="133"/>
      <c r="E135" s="40"/>
      <c r="F135" s="41">
        <f t="shared" si="38"/>
      </c>
      <c r="G135" s="42"/>
      <c r="H135" s="59">
        <f t="shared" si="39"/>
      </c>
      <c r="I135" s="44"/>
      <c r="J135" s="57">
        <f t="shared" si="40"/>
      </c>
      <c r="K135" s="46"/>
      <c r="L135" s="54">
        <f t="shared" si="41"/>
      </c>
      <c r="M135" s="48"/>
      <c r="N135" s="49">
        <f t="shared" si="42"/>
      </c>
      <c r="O135" s="50"/>
      <c r="P135" s="51">
        <f t="shared" si="43"/>
      </c>
      <c r="Q135" s="74">
        <f t="shared" si="30"/>
        <v>0</v>
      </c>
      <c r="R135" s="62">
        <f t="shared" si="44"/>
      </c>
    </row>
    <row r="136" spans="1:18" ht="24.75" customHeight="1">
      <c r="A136" s="39"/>
      <c r="B136" s="97"/>
      <c r="C136" s="73"/>
      <c r="D136" s="133"/>
      <c r="E136" s="40"/>
      <c r="F136" s="41">
        <f t="shared" si="38"/>
      </c>
      <c r="G136" s="42"/>
      <c r="H136" s="59">
        <f t="shared" si="39"/>
      </c>
      <c r="I136" s="44"/>
      <c r="J136" s="57">
        <f t="shared" si="40"/>
      </c>
      <c r="K136" s="46"/>
      <c r="L136" s="54">
        <f t="shared" si="41"/>
      </c>
      <c r="M136" s="48"/>
      <c r="N136" s="49">
        <f t="shared" si="42"/>
      </c>
      <c r="O136" s="50"/>
      <c r="P136" s="51">
        <f t="shared" si="43"/>
      </c>
      <c r="Q136" s="74">
        <f t="shared" si="30"/>
        <v>0</v>
      </c>
      <c r="R136" s="62">
        <f t="shared" si="44"/>
      </c>
    </row>
    <row r="137" spans="1:18" ht="24.75" customHeight="1">
      <c r="A137" s="39"/>
      <c r="B137" s="97"/>
      <c r="C137" s="73"/>
      <c r="D137" s="133"/>
      <c r="E137" s="40"/>
      <c r="F137" s="41">
        <f t="shared" si="38"/>
      </c>
      <c r="G137" s="42"/>
      <c r="H137" s="59">
        <f t="shared" si="39"/>
      </c>
      <c r="I137" s="44"/>
      <c r="J137" s="57">
        <f t="shared" si="40"/>
      </c>
      <c r="K137" s="46"/>
      <c r="L137" s="54">
        <f t="shared" si="41"/>
      </c>
      <c r="M137" s="48"/>
      <c r="N137" s="49">
        <f t="shared" si="42"/>
      </c>
      <c r="O137" s="50"/>
      <c r="P137" s="51">
        <f t="shared" si="43"/>
      </c>
      <c r="Q137" s="74">
        <f t="shared" si="30"/>
        <v>0</v>
      </c>
      <c r="R137" s="62">
        <f t="shared" si="44"/>
      </c>
    </row>
    <row r="138" spans="1:18" ht="24.75" customHeight="1">
      <c r="A138" s="39"/>
      <c r="B138" s="97"/>
      <c r="C138" s="73"/>
      <c r="D138" s="133"/>
      <c r="E138" s="40"/>
      <c r="F138" s="41">
        <f t="shared" si="38"/>
      </c>
      <c r="G138" s="42"/>
      <c r="H138" s="59">
        <f t="shared" si="39"/>
      </c>
      <c r="I138" s="44"/>
      <c r="J138" s="57">
        <f t="shared" si="40"/>
      </c>
      <c r="K138" s="46"/>
      <c r="L138" s="54">
        <f t="shared" si="41"/>
      </c>
      <c r="M138" s="48"/>
      <c r="N138" s="49">
        <f t="shared" si="42"/>
      </c>
      <c r="O138" s="50"/>
      <c r="P138" s="51">
        <f t="shared" si="43"/>
      </c>
      <c r="Q138" s="74">
        <f t="shared" si="30"/>
        <v>0</v>
      </c>
      <c r="R138" s="62">
        <f t="shared" si="44"/>
      </c>
    </row>
    <row r="139" spans="1:18" ht="24.75" customHeight="1">
      <c r="A139" s="39"/>
      <c r="B139" s="97"/>
      <c r="C139" s="73"/>
      <c r="D139" s="133"/>
      <c r="E139" s="40"/>
      <c r="F139" s="41">
        <f t="shared" si="38"/>
      </c>
      <c r="G139" s="42"/>
      <c r="H139" s="59">
        <f t="shared" si="39"/>
      </c>
      <c r="I139" s="44"/>
      <c r="J139" s="57">
        <f t="shared" si="40"/>
      </c>
      <c r="K139" s="46"/>
      <c r="L139" s="54">
        <f t="shared" si="41"/>
      </c>
      <c r="M139" s="48"/>
      <c r="N139" s="49">
        <f t="shared" si="42"/>
      </c>
      <c r="O139" s="50"/>
      <c r="P139" s="51">
        <f t="shared" si="43"/>
      </c>
      <c r="Q139" s="74">
        <f aca="true" t="shared" si="45" ref="Q139:Q147">(+E139*100+G139*100+I139*100+K139*100+M139*100+O139*100)/100</f>
        <v>0</v>
      </c>
      <c r="R139" s="62">
        <f t="shared" si="44"/>
      </c>
    </row>
    <row r="140" spans="1:18" ht="24.75" customHeight="1">
      <c r="A140" s="39"/>
      <c r="B140" s="97"/>
      <c r="C140" s="73"/>
      <c r="D140" s="133"/>
      <c r="E140" s="40"/>
      <c r="F140" s="41">
        <f t="shared" si="38"/>
      </c>
      <c r="G140" s="42"/>
      <c r="H140" s="59">
        <f t="shared" si="39"/>
      </c>
      <c r="I140" s="44"/>
      <c r="J140" s="57">
        <f t="shared" si="40"/>
      </c>
      <c r="K140" s="46"/>
      <c r="L140" s="54">
        <f t="shared" si="41"/>
      </c>
      <c r="M140" s="48"/>
      <c r="N140" s="49">
        <f t="shared" si="42"/>
      </c>
      <c r="O140" s="50"/>
      <c r="P140" s="51">
        <f t="shared" si="43"/>
      </c>
      <c r="Q140" s="74">
        <f t="shared" si="45"/>
        <v>0</v>
      </c>
      <c r="R140" s="62">
        <f t="shared" si="44"/>
      </c>
    </row>
    <row r="141" spans="1:18" ht="24.75" customHeight="1">
      <c r="A141" s="39"/>
      <c r="B141" s="97"/>
      <c r="C141" s="73"/>
      <c r="D141" s="133"/>
      <c r="E141" s="40"/>
      <c r="F141" s="41">
        <f t="shared" si="38"/>
      </c>
      <c r="G141" s="42"/>
      <c r="H141" s="59">
        <f t="shared" si="39"/>
      </c>
      <c r="I141" s="44"/>
      <c r="J141" s="57">
        <f t="shared" si="40"/>
      </c>
      <c r="K141" s="46"/>
      <c r="L141" s="54">
        <f t="shared" si="41"/>
      </c>
      <c r="M141" s="48"/>
      <c r="N141" s="49">
        <f t="shared" si="42"/>
      </c>
      <c r="O141" s="50"/>
      <c r="P141" s="51">
        <f t="shared" si="43"/>
      </c>
      <c r="Q141" s="74">
        <f t="shared" si="45"/>
        <v>0</v>
      </c>
      <c r="R141" s="62">
        <f t="shared" si="44"/>
      </c>
    </row>
    <row r="142" spans="1:18" ht="24.75" customHeight="1">
      <c r="A142" s="39"/>
      <c r="B142" s="97"/>
      <c r="C142" s="73"/>
      <c r="D142" s="133"/>
      <c r="E142" s="40"/>
      <c r="F142" s="41">
        <f t="shared" si="38"/>
      </c>
      <c r="G142" s="42"/>
      <c r="H142" s="59">
        <f t="shared" si="39"/>
      </c>
      <c r="I142" s="44"/>
      <c r="J142" s="57">
        <f t="shared" si="40"/>
      </c>
      <c r="K142" s="46"/>
      <c r="L142" s="54">
        <f t="shared" si="41"/>
      </c>
      <c r="M142" s="48"/>
      <c r="N142" s="49">
        <f t="shared" si="42"/>
      </c>
      <c r="O142" s="50"/>
      <c r="P142" s="51">
        <f t="shared" si="43"/>
      </c>
      <c r="Q142" s="74">
        <f t="shared" si="45"/>
        <v>0</v>
      </c>
      <c r="R142" s="62">
        <f t="shared" si="44"/>
      </c>
    </row>
    <row r="143" spans="1:18" ht="24.75" customHeight="1">
      <c r="A143" s="39"/>
      <c r="B143" s="97"/>
      <c r="C143" s="73"/>
      <c r="D143" s="133"/>
      <c r="E143" s="40"/>
      <c r="F143" s="41">
        <f t="shared" si="38"/>
      </c>
      <c r="G143" s="42"/>
      <c r="H143" s="59">
        <f t="shared" si="39"/>
      </c>
      <c r="I143" s="44"/>
      <c r="J143" s="57">
        <f t="shared" si="40"/>
      </c>
      <c r="K143" s="46"/>
      <c r="L143" s="54">
        <f t="shared" si="41"/>
      </c>
      <c r="M143" s="48"/>
      <c r="N143" s="49">
        <f t="shared" si="42"/>
      </c>
      <c r="O143" s="50"/>
      <c r="P143" s="51">
        <f t="shared" si="43"/>
      </c>
      <c r="Q143" s="74">
        <f t="shared" si="45"/>
        <v>0</v>
      </c>
      <c r="R143" s="62">
        <f t="shared" si="44"/>
      </c>
    </row>
    <row r="144" spans="1:18" ht="24.75" customHeight="1">
      <c r="A144" s="39"/>
      <c r="B144" s="97"/>
      <c r="C144" s="73"/>
      <c r="D144" s="133"/>
      <c r="E144" s="40"/>
      <c r="F144" s="41">
        <f t="shared" si="38"/>
      </c>
      <c r="G144" s="42"/>
      <c r="H144" s="59">
        <f t="shared" si="39"/>
      </c>
      <c r="I144" s="44"/>
      <c r="J144" s="57">
        <f t="shared" si="40"/>
      </c>
      <c r="K144" s="46"/>
      <c r="L144" s="54">
        <f t="shared" si="41"/>
      </c>
      <c r="M144" s="48"/>
      <c r="N144" s="49">
        <f t="shared" si="42"/>
      </c>
      <c r="O144" s="50"/>
      <c r="P144" s="51">
        <f t="shared" si="43"/>
      </c>
      <c r="Q144" s="74">
        <f t="shared" si="45"/>
        <v>0</v>
      </c>
      <c r="R144" s="62">
        <f t="shared" si="44"/>
      </c>
    </row>
    <row r="145" spans="1:18" ht="24.75" customHeight="1">
      <c r="A145" s="39"/>
      <c r="B145" s="97"/>
      <c r="C145" s="73"/>
      <c r="D145" s="133"/>
      <c r="E145" s="40"/>
      <c r="F145" s="41">
        <f t="shared" si="38"/>
      </c>
      <c r="G145" s="42"/>
      <c r="H145" s="59">
        <f t="shared" si="39"/>
      </c>
      <c r="I145" s="44"/>
      <c r="J145" s="57">
        <f t="shared" si="40"/>
      </c>
      <c r="K145" s="46"/>
      <c r="L145" s="54">
        <f t="shared" si="41"/>
      </c>
      <c r="M145" s="48"/>
      <c r="N145" s="49">
        <f t="shared" si="42"/>
      </c>
      <c r="O145" s="50"/>
      <c r="P145" s="51">
        <f t="shared" si="43"/>
      </c>
      <c r="Q145" s="74">
        <f t="shared" si="45"/>
        <v>0</v>
      </c>
      <c r="R145" s="62">
        <f t="shared" si="44"/>
      </c>
    </row>
    <row r="146" spans="1:18" ht="24.75" customHeight="1">
      <c r="A146" s="39"/>
      <c r="B146" s="97"/>
      <c r="C146" s="73"/>
      <c r="D146" s="133"/>
      <c r="E146" s="40"/>
      <c r="F146" s="41">
        <f t="shared" si="38"/>
      </c>
      <c r="G146" s="42"/>
      <c r="H146" s="59">
        <f t="shared" si="39"/>
      </c>
      <c r="I146" s="44"/>
      <c r="J146" s="57">
        <f t="shared" si="40"/>
      </c>
      <c r="K146" s="46"/>
      <c r="L146" s="54">
        <f t="shared" si="41"/>
      </c>
      <c r="M146" s="48"/>
      <c r="N146" s="49">
        <f t="shared" si="42"/>
      </c>
      <c r="O146" s="50"/>
      <c r="P146" s="51">
        <f t="shared" si="43"/>
      </c>
      <c r="Q146" s="74">
        <f t="shared" si="45"/>
        <v>0</v>
      </c>
      <c r="R146" s="62">
        <f t="shared" si="44"/>
      </c>
    </row>
    <row r="147" spans="1:18" ht="24.75" customHeight="1" thickBot="1">
      <c r="A147" s="75"/>
      <c r="B147" s="98"/>
      <c r="C147" s="76"/>
      <c r="D147" s="134"/>
      <c r="E147" s="77"/>
      <c r="F147" s="41">
        <f t="shared" si="38"/>
      </c>
      <c r="G147" s="78"/>
      <c r="H147" s="79">
        <f t="shared" si="39"/>
      </c>
      <c r="I147" s="80"/>
      <c r="J147" s="81">
        <f t="shared" si="40"/>
      </c>
      <c r="K147" s="82"/>
      <c r="L147" s="83">
        <f t="shared" si="41"/>
      </c>
      <c r="M147" s="84"/>
      <c r="N147" s="85">
        <f t="shared" si="42"/>
      </c>
      <c r="O147" s="86"/>
      <c r="P147" s="87">
        <f t="shared" si="43"/>
      </c>
      <c r="Q147" s="74">
        <f t="shared" si="45"/>
        <v>0</v>
      </c>
      <c r="R147" s="88">
        <f t="shared" si="44"/>
      </c>
    </row>
    <row r="148" ht="24.75" customHeight="1">
      <c r="F148" s="90"/>
    </row>
    <row r="149" ht="24.75" customHeight="1">
      <c r="P149" s="96"/>
    </row>
  </sheetData>
  <sheetProtection/>
  <mergeCells count="22">
    <mergeCell ref="A6:A7"/>
    <mergeCell ref="E6:F7"/>
    <mergeCell ref="G6:H7"/>
    <mergeCell ref="I6:J7"/>
    <mergeCell ref="K6:L7"/>
    <mergeCell ref="M6:N7"/>
    <mergeCell ref="M5:N5"/>
    <mergeCell ref="O5:P5"/>
    <mergeCell ref="Q5:R5"/>
    <mergeCell ref="O6:P7"/>
    <mergeCell ref="Q6:R7"/>
    <mergeCell ref="T6:T7"/>
    <mergeCell ref="U18:W18"/>
    <mergeCell ref="U19:W20"/>
    <mergeCell ref="U22:W22"/>
    <mergeCell ref="U28:W28"/>
    <mergeCell ref="C1:R1"/>
    <mergeCell ref="C2:R2"/>
    <mergeCell ref="E5:F5"/>
    <mergeCell ref="G5:H5"/>
    <mergeCell ref="I5:J5"/>
    <mergeCell ref="K5:L5"/>
  </mergeCells>
  <printOptions horizontalCentered="1" verticalCentered="1"/>
  <pageMargins left="0.7000000000000001" right="0.7000000000000001" top="0.7500000000000001" bottom="0.7500000000000001" header="0.30000000000000004" footer="0.30000000000000004"/>
  <pageSetup fitToHeight="1" fitToWidth="1" orientation="landscape" paperSize="9" scal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9"/>
  <sheetViews>
    <sheetView zoomScalePageLayoutView="0" workbookViewId="0" topLeftCell="E16">
      <selection activeCell="U17" sqref="U17:W32"/>
    </sheetView>
  </sheetViews>
  <sheetFormatPr defaultColWidth="8.8515625" defaultRowHeight="24.75" customHeight="1"/>
  <cols>
    <col min="1" max="1" width="5.421875" style="1" customWidth="1"/>
    <col min="2" max="2" width="15.00390625" style="1" bestFit="1" customWidth="1"/>
    <col min="3" max="3" width="10.28125" style="7" bestFit="1" customWidth="1"/>
    <col min="4" max="4" width="13.7109375" style="7" bestFit="1" customWidth="1"/>
    <col min="5" max="5" width="8.7109375" style="89" customWidth="1"/>
    <col min="6" max="6" width="6.7109375" style="95" customWidth="1"/>
    <col min="7" max="7" width="8.421875" style="91" customWidth="1"/>
    <col min="8" max="8" width="7.7109375" style="92" customWidth="1"/>
    <col min="9" max="9" width="8.28125" style="93" customWidth="1"/>
    <col min="10" max="10" width="7.00390625" style="94" customWidth="1"/>
    <col min="11" max="11" width="8.28125" style="16" customWidth="1"/>
    <col min="12" max="12" width="7.28125" style="17" customWidth="1"/>
    <col min="13" max="13" width="8.421875" style="10" customWidth="1"/>
    <col min="14" max="14" width="7.140625" style="2" customWidth="1"/>
    <col min="15" max="15" width="9.7109375" style="3" customWidth="1"/>
    <col min="16" max="16" width="7.00390625" style="4" customWidth="1"/>
    <col min="17" max="17" width="9.421875" style="5" customWidth="1"/>
    <col min="18" max="18" width="7.421875" style="6" customWidth="1"/>
    <col min="19" max="20" width="8.8515625" style="7" customWidth="1"/>
    <col min="21" max="23" width="16.28125" style="7" customWidth="1"/>
    <col min="24" max="25" width="10.8515625" style="7" customWidth="1"/>
    <col min="26" max="26" width="10.8515625" style="7" bestFit="1" customWidth="1"/>
    <col min="27" max="27" width="8.8515625" style="182" customWidth="1"/>
    <col min="28" max="16384" width="8.8515625" style="7" customWidth="1"/>
  </cols>
  <sheetData>
    <row r="1" spans="3:18" ht="24.75" customHeight="1">
      <c r="C1" s="203" t="s">
        <v>27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3:18" ht="24.75" customHeight="1">
      <c r="C2" s="203" t="s">
        <v>15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2:12" ht="34.5" customHeight="1">
      <c r="B3" s="9"/>
      <c r="E3" s="118"/>
      <c r="F3" s="118"/>
      <c r="G3" s="118" t="s">
        <v>44</v>
      </c>
      <c r="H3" s="118"/>
      <c r="I3" s="118" t="s">
        <v>45</v>
      </c>
      <c r="J3" s="118"/>
      <c r="K3" s="118"/>
      <c r="L3" s="118"/>
    </row>
    <row r="4" spans="3:10" ht="24" thickBot="1">
      <c r="C4" s="11"/>
      <c r="D4" s="11"/>
      <c r="E4" s="13"/>
      <c r="F4" s="14"/>
      <c r="G4" s="12"/>
      <c r="H4" s="14"/>
      <c r="I4" s="15"/>
      <c r="J4" s="8"/>
    </row>
    <row r="5" spans="5:18" ht="24.75" customHeight="1">
      <c r="E5" s="204" t="s">
        <v>0</v>
      </c>
      <c r="F5" s="205"/>
      <c r="G5" s="206" t="s">
        <v>1</v>
      </c>
      <c r="H5" s="207"/>
      <c r="I5" s="208" t="s">
        <v>2</v>
      </c>
      <c r="J5" s="209"/>
      <c r="K5" s="210" t="s">
        <v>3</v>
      </c>
      <c r="L5" s="211"/>
      <c r="M5" s="212" t="s">
        <v>4</v>
      </c>
      <c r="N5" s="205"/>
      <c r="O5" s="213" t="s">
        <v>5</v>
      </c>
      <c r="P5" s="214"/>
      <c r="Q5" s="215" t="s">
        <v>6</v>
      </c>
      <c r="R5" s="216"/>
    </row>
    <row r="6" spans="1:28" s="20" customFormat="1" ht="24.75" customHeight="1">
      <c r="A6" s="225"/>
      <c r="B6" s="19"/>
      <c r="C6" s="18"/>
      <c r="D6" s="18"/>
      <c r="E6" s="220"/>
      <c r="F6" s="221"/>
      <c r="G6" s="220"/>
      <c r="H6" s="221"/>
      <c r="I6" s="227"/>
      <c r="J6" s="228"/>
      <c r="K6" s="230"/>
      <c r="L6" s="231"/>
      <c r="M6" s="220"/>
      <c r="N6" s="221"/>
      <c r="O6" s="217"/>
      <c r="P6" s="218"/>
      <c r="Q6" s="233" t="s">
        <v>92</v>
      </c>
      <c r="R6" s="234"/>
      <c r="T6" s="223"/>
      <c r="U6" s="135"/>
      <c r="V6" s="136"/>
      <c r="W6" s="136"/>
      <c r="X6" s="135"/>
      <c r="Y6" s="135"/>
      <c r="Z6" s="135"/>
      <c r="AA6" s="137"/>
      <c r="AB6" s="135"/>
    </row>
    <row r="7" spans="1:28" s="23" customFormat="1" ht="24.75" customHeight="1" thickBot="1">
      <c r="A7" s="226"/>
      <c r="B7" s="22"/>
      <c r="C7" s="21"/>
      <c r="D7" s="21"/>
      <c r="E7" s="222"/>
      <c r="F7" s="221"/>
      <c r="G7" s="222"/>
      <c r="H7" s="221"/>
      <c r="I7" s="229"/>
      <c r="J7" s="228"/>
      <c r="K7" s="232"/>
      <c r="L7" s="231"/>
      <c r="M7" s="222"/>
      <c r="N7" s="221"/>
      <c r="O7" s="219"/>
      <c r="P7" s="218"/>
      <c r="Q7" s="235"/>
      <c r="R7" s="236"/>
      <c r="T7" s="224"/>
      <c r="U7" s="118" t="s">
        <v>91</v>
      </c>
      <c r="V7" s="138"/>
      <c r="W7" s="138"/>
      <c r="X7" s="138"/>
      <c r="Y7" s="138"/>
      <c r="Z7" s="138"/>
      <c r="AA7" s="183"/>
      <c r="AB7" s="138"/>
    </row>
    <row r="8" spans="1:27" ht="24.75" customHeight="1" thickBot="1">
      <c r="A8" s="100" t="s">
        <v>7</v>
      </c>
      <c r="B8" s="24" t="s">
        <v>8</v>
      </c>
      <c r="C8" s="24" t="s">
        <v>14</v>
      </c>
      <c r="D8" s="25" t="s">
        <v>94</v>
      </c>
      <c r="E8" s="26" t="s">
        <v>9</v>
      </c>
      <c r="F8" s="27" t="s">
        <v>10</v>
      </c>
      <c r="G8" s="28" t="s">
        <v>9</v>
      </c>
      <c r="H8" s="29" t="s">
        <v>10</v>
      </c>
      <c r="I8" s="30" t="s">
        <v>9</v>
      </c>
      <c r="J8" s="31" t="s">
        <v>10</v>
      </c>
      <c r="K8" s="32" t="s">
        <v>9</v>
      </c>
      <c r="L8" s="33" t="s">
        <v>10</v>
      </c>
      <c r="M8" s="34" t="s">
        <v>9</v>
      </c>
      <c r="N8" s="35" t="s">
        <v>10</v>
      </c>
      <c r="O8" s="36" t="s">
        <v>9</v>
      </c>
      <c r="P8" s="37" t="s">
        <v>11</v>
      </c>
      <c r="Q8" s="38" t="s">
        <v>12</v>
      </c>
      <c r="R8" s="101" t="s">
        <v>13</v>
      </c>
      <c r="T8" s="139" t="s">
        <v>7</v>
      </c>
      <c r="U8" s="140" t="s">
        <v>8</v>
      </c>
      <c r="V8" s="140" t="s">
        <v>14</v>
      </c>
      <c r="W8" s="141" t="s">
        <v>23</v>
      </c>
      <c r="X8" s="142" t="s">
        <v>24</v>
      </c>
      <c r="Y8" s="142" t="s">
        <v>25</v>
      </c>
      <c r="Z8" s="143" t="s">
        <v>26</v>
      </c>
      <c r="AA8" s="184" t="s">
        <v>13</v>
      </c>
    </row>
    <row r="9" spans="1:27" ht="24.75" customHeight="1" thickTop="1">
      <c r="A9" s="156" t="s">
        <v>56</v>
      </c>
      <c r="B9" s="157" t="s">
        <v>16</v>
      </c>
      <c r="C9" s="157" t="s">
        <v>17</v>
      </c>
      <c r="D9" s="156" t="s">
        <v>40</v>
      </c>
      <c r="E9" s="40">
        <v>8.65</v>
      </c>
      <c r="F9" s="41" t="str">
        <f>IF(E9&gt;0,RANK(E9,FloorScore)&amp;IF(COUNTIF(FloorScore,E9)&gt;1,"-T","  "),"")</f>
        <v>2-T</v>
      </c>
      <c r="G9" s="42">
        <v>8.9</v>
      </c>
      <c r="H9" s="43" t="str">
        <f>IF(G9&gt;0,RANK(G9,PommelScore)&amp;IF(COUNTIF(PommelScore,G9)&gt;1,"-T"," "),"")</f>
        <v>1 </v>
      </c>
      <c r="I9" s="44">
        <v>8.2</v>
      </c>
      <c r="J9" s="45" t="str">
        <f>IF(I9&gt;0,RANK(I9,RingsScore)&amp;IF(COUNTIF(RingsScore,I9)&gt;1,"-T"," "),"")</f>
        <v>1 </v>
      </c>
      <c r="K9" s="46">
        <v>8.55</v>
      </c>
      <c r="L9" s="47" t="str">
        <f>IF(K9&gt;0,RANK(K9,VaultScore)&amp;IF(COUNTIF(VaultScore,K9)&gt;1,"-T"," "),"")</f>
        <v>5 </v>
      </c>
      <c r="M9" s="48">
        <v>9.4</v>
      </c>
      <c r="N9" s="49" t="str">
        <f>IF(M9&gt;0,RANK(M9,PBarScore)&amp;IF(COUNTIF(PBarScore,M9)&gt;1,"-T"," "),"")</f>
        <v>1 </v>
      </c>
      <c r="O9" s="50">
        <v>7.75</v>
      </c>
      <c r="P9" s="51" t="str">
        <f>IF(O9&gt;0,RANK(O9,HBarScore)&amp;IF(COUNTIF(HBarScore,O9)&gt;1,"-T"," "),"")</f>
        <v>2 </v>
      </c>
      <c r="Q9" s="52">
        <f>(+E9*100+G9*100+I9*100+K9*100+M9*100+O9*100)/100</f>
        <v>51.45</v>
      </c>
      <c r="R9" s="62" t="str">
        <f>IF(Q9&gt;0,RANK(Q9,FinalScore)&amp;IF(COUNTIF(FinalScore,Q9)&gt;1,"-T"," "),"")</f>
        <v>1 </v>
      </c>
      <c r="T9" s="159" t="s">
        <v>50</v>
      </c>
      <c r="U9" s="157" t="s">
        <v>51</v>
      </c>
      <c r="V9" s="157" t="s">
        <v>19</v>
      </c>
      <c r="W9" s="156" t="s">
        <v>40</v>
      </c>
      <c r="X9" s="145">
        <v>9.15</v>
      </c>
      <c r="Y9" s="146">
        <v>8.75</v>
      </c>
      <c r="Z9" s="146">
        <f>SUM(X9+Y9)/2</f>
        <v>8.95</v>
      </c>
      <c r="AA9" s="185">
        <v>1</v>
      </c>
    </row>
    <row r="10" spans="1:27" ht="24.75" customHeight="1">
      <c r="A10" s="156" t="s">
        <v>50</v>
      </c>
      <c r="B10" s="157" t="s">
        <v>51</v>
      </c>
      <c r="C10" s="157" t="s">
        <v>19</v>
      </c>
      <c r="D10" s="156" t="s">
        <v>40</v>
      </c>
      <c r="E10" s="40">
        <v>8.9</v>
      </c>
      <c r="F10" s="41" t="str">
        <f>IF(E10&gt;0,RANK(E10,FloorScore)&amp;IF(COUNTIF(FloorScore,E10)&gt;1,"-T","  "),"")</f>
        <v>1  </v>
      </c>
      <c r="G10" s="42">
        <v>8.15</v>
      </c>
      <c r="H10" s="43" t="str">
        <f>IF(G10&gt;0,RANK(G10,PommelScore)&amp;IF(COUNTIF(PommelScore,G10)&gt;1,"-T"," "),"")</f>
        <v>3 </v>
      </c>
      <c r="I10" s="44">
        <v>7.8</v>
      </c>
      <c r="J10" s="45" t="str">
        <f>IF(I10&gt;0,RANK(I10,RingsScore)&amp;IF(COUNTIF(RingsScore,I10)&gt;1,"-T"," "),"")</f>
        <v>2 </v>
      </c>
      <c r="K10" s="46">
        <v>9.15</v>
      </c>
      <c r="L10" s="47" t="str">
        <f>IF(K10&gt;0,RANK(K10,VaultScore)&amp;IF(COUNTIF(VaultScore,K10)&gt;1,"-T"," "),"")</f>
        <v>1 </v>
      </c>
      <c r="M10" s="48">
        <v>9.35</v>
      </c>
      <c r="N10" s="49" t="str">
        <f>IF(M10&gt;0,RANK(M10,PBarScore)&amp;IF(COUNTIF(PBarScore,M10)&gt;1,"-T"," "),"")</f>
        <v>2 </v>
      </c>
      <c r="O10" s="50">
        <v>7.85</v>
      </c>
      <c r="P10" s="51" t="str">
        <f>IF(O10&gt;0,RANK(O10,HBarScore)&amp;IF(COUNTIF(HBarScore,O10)&gt;1,"-T"," "),"")</f>
        <v>1 </v>
      </c>
      <c r="Q10" s="52">
        <f>(+E10*100+G10*100+I10*100+K10*100+M10*100+O10*100)/100</f>
        <v>51.2</v>
      </c>
      <c r="R10" s="62" t="str">
        <f>IF(Q10&gt;0,RANK(Q10,FinalScore)&amp;IF(COUNTIF(FinalScore,Q10)&gt;1,"-T"," "),"")</f>
        <v>2 </v>
      </c>
      <c r="T10" s="159" t="s">
        <v>46</v>
      </c>
      <c r="U10" s="157" t="s">
        <v>47</v>
      </c>
      <c r="V10" s="156" t="s">
        <v>48</v>
      </c>
      <c r="W10" s="156" t="s">
        <v>49</v>
      </c>
      <c r="X10" s="145">
        <v>8.7</v>
      </c>
      <c r="Y10" s="148">
        <v>8.6</v>
      </c>
      <c r="Z10" s="146">
        <f>SUM(X10+Y10)/2</f>
        <v>8.649999999999999</v>
      </c>
      <c r="AA10" s="186">
        <v>2</v>
      </c>
    </row>
    <row r="11" spans="1:27" ht="24.75" customHeight="1">
      <c r="A11" s="156" t="s">
        <v>54</v>
      </c>
      <c r="B11" s="157" t="s">
        <v>55</v>
      </c>
      <c r="C11" s="157" t="s">
        <v>20</v>
      </c>
      <c r="D11" s="156" t="s">
        <v>40</v>
      </c>
      <c r="E11" s="40">
        <v>8.65</v>
      </c>
      <c r="F11" s="41" t="str">
        <f>IF(E11&gt;0,RANK(E11,FloorScore)&amp;IF(COUNTIF(FloorScore,E11)&gt;1,"-T","  "),"")</f>
        <v>2-T</v>
      </c>
      <c r="G11" s="42">
        <v>8.25</v>
      </c>
      <c r="H11" s="43" t="str">
        <f>IF(G11&gt;0,RANK(G11,PommelScore)&amp;IF(COUNTIF(PommelScore,G11)&gt;1,"-T"," "),"")</f>
        <v>2 </v>
      </c>
      <c r="I11" s="44">
        <v>7.65</v>
      </c>
      <c r="J11" s="45" t="str">
        <f>IF(I11&gt;0,RANK(I11,RingsScore)&amp;IF(COUNTIF(RingsScore,I11)&gt;1,"-T"," "),"")</f>
        <v>3 </v>
      </c>
      <c r="K11" s="46">
        <v>8.8</v>
      </c>
      <c r="L11" s="47" t="str">
        <f>IF(K11&gt;0,RANK(K11,VaultScore)&amp;IF(COUNTIF(VaultScore,K11)&gt;1,"-T"," "),"")</f>
        <v>2 </v>
      </c>
      <c r="M11" s="48">
        <v>9.25</v>
      </c>
      <c r="N11" s="49" t="str">
        <f>IF(M11&gt;0,RANK(M11,PBarScore)&amp;IF(COUNTIF(PBarScore,M11)&gt;1,"-T"," "),"")</f>
        <v>3 </v>
      </c>
      <c r="O11" s="50">
        <v>7.25</v>
      </c>
      <c r="P11" s="51" t="str">
        <f>IF(O11&gt;0,RANK(O11,HBarScore)&amp;IF(COUNTIF(HBarScore,O11)&gt;1,"-T"," "),"")</f>
        <v>4 </v>
      </c>
      <c r="Q11" s="52">
        <f>(+E11*100+G11*100+I11*100+K11*100+M11*100+O11*100)/100</f>
        <v>49.85</v>
      </c>
      <c r="R11" s="62" t="str">
        <f>IF(Q11&gt;0,RANK(Q11,FinalScore)&amp;IF(COUNTIF(FinalScore,Q11)&gt;1,"-T"," "),"")</f>
        <v>3 </v>
      </c>
      <c r="T11" s="159" t="s">
        <v>54</v>
      </c>
      <c r="U11" s="157" t="s">
        <v>55</v>
      </c>
      <c r="V11" s="157" t="s">
        <v>20</v>
      </c>
      <c r="W11" s="156" t="s">
        <v>40</v>
      </c>
      <c r="X11" s="145">
        <v>8.8</v>
      </c>
      <c r="Y11" s="151">
        <v>8.35</v>
      </c>
      <c r="Z11" s="146">
        <f>SUM(X11+Y11)/2</f>
        <v>8.575</v>
      </c>
      <c r="AA11" s="186">
        <v>3</v>
      </c>
    </row>
    <row r="12" spans="1:27" ht="24.75" customHeight="1">
      <c r="A12" s="156" t="s">
        <v>52</v>
      </c>
      <c r="B12" s="157" t="s">
        <v>53</v>
      </c>
      <c r="C12" s="157" t="s">
        <v>18</v>
      </c>
      <c r="D12" s="156" t="s">
        <v>40</v>
      </c>
      <c r="E12" s="40">
        <v>7.7</v>
      </c>
      <c r="F12" s="41" t="str">
        <f>IF(E12&gt;0,RANK(E12,FloorScore)&amp;IF(COUNTIF(FloorScore,E12)&gt;1,"-T","  "),"")</f>
        <v>4  </v>
      </c>
      <c r="G12" s="42">
        <v>7</v>
      </c>
      <c r="H12" s="43" t="str">
        <f>IF(G12&gt;0,RANK(G12,PommelScore)&amp;IF(COUNTIF(PommelScore,G12)&gt;1,"-T"," "),"")</f>
        <v>4 </v>
      </c>
      <c r="I12" s="44">
        <v>7.1</v>
      </c>
      <c r="J12" s="45" t="str">
        <f>IF(I12&gt;0,RANK(I12,RingsScore)&amp;IF(COUNTIF(RingsScore,I12)&gt;1,"-T"," "),"")</f>
        <v>5 </v>
      </c>
      <c r="K12" s="46">
        <v>8.7</v>
      </c>
      <c r="L12" s="47" t="str">
        <f>IF(K12&gt;0,RANK(K12,VaultScore)&amp;IF(COUNTIF(VaultScore,K12)&gt;1,"-T"," "),"")</f>
        <v>3-T</v>
      </c>
      <c r="M12" s="48">
        <v>8.2</v>
      </c>
      <c r="N12" s="49" t="str">
        <f>IF(M12&gt;0,RANK(M12,PBarScore)&amp;IF(COUNTIF(PBarScore,M12)&gt;1,"-T"," "),"")</f>
        <v>4 </v>
      </c>
      <c r="O12" s="50">
        <v>7.35</v>
      </c>
      <c r="P12" s="51" t="str">
        <f>IF(O12&gt;0,RANK(O12,HBarScore)&amp;IF(COUNTIF(HBarScore,O12)&gt;1,"-T"," "),"")</f>
        <v>3 </v>
      </c>
      <c r="Q12" s="52">
        <f>(+E12*100+G12*100+I12*100+K12*100+M12*100+O12*100)/100</f>
        <v>46.05</v>
      </c>
      <c r="R12" s="62" t="str">
        <f>IF(Q12&gt;0,RANK(Q12,FinalScore)&amp;IF(COUNTIF(FinalScore,Q12)&gt;1,"-T"," "),"")</f>
        <v>4 </v>
      </c>
      <c r="T12" s="159" t="s">
        <v>52</v>
      </c>
      <c r="U12" s="157" t="s">
        <v>53</v>
      </c>
      <c r="V12" s="157" t="s">
        <v>18</v>
      </c>
      <c r="W12" s="156" t="s">
        <v>40</v>
      </c>
      <c r="X12" s="145">
        <v>8.7</v>
      </c>
      <c r="Y12" s="148">
        <v>8.3</v>
      </c>
      <c r="Z12" s="146">
        <f>SUM(X12+Y12)/2</f>
        <v>8.5</v>
      </c>
      <c r="AA12" s="187">
        <v>4</v>
      </c>
    </row>
    <row r="13" spans="1:27" ht="24.75" customHeight="1">
      <c r="A13" s="156" t="s">
        <v>46</v>
      </c>
      <c r="B13" s="157" t="s">
        <v>47</v>
      </c>
      <c r="C13" s="156" t="s">
        <v>48</v>
      </c>
      <c r="D13" s="156" t="s">
        <v>49</v>
      </c>
      <c r="E13" s="40">
        <v>7.55</v>
      </c>
      <c r="F13" s="41" t="str">
        <f>IF(E13&gt;0,RANK(E13,FloorScore)&amp;IF(COUNTIF(FloorScore,E13)&gt;1,"-T","  "),"")</f>
        <v>5  </v>
      </c>
      <c r="G13" s="42">
        <v>6.4</v>
      </c>
      <c r="H13" s="43" t="str">
        <f>IF(G13&gt;0,RANK(G13,PommelScore)&amp;IF(COUNTIF(PommelScore,G13)&gt;1,"-T"," "),"")</f>
        <v>5 </v>
      </c>
      <c r="I13" s="44">
        <v>7.4</v>
      </c>
      <c r="J13" s="45" t="str">
        <f>IF(I13&gt;0,RANK(I13,RingsScore)&amp;IF(COUNTIF(RingsScore,I13)&gt;1,"-T"," "),"")</f>
        <v>4 </v>
      </c>
      <c r="K13" s="46">
        <v>8.7</v>
      </c>
      <c r="L13" s="47" t="str">
        <f>IF(K13&gt;0,RANK(K13,VaultScore)&amp;IF(COUNTIF(VaultScore,K13)&gt;1,"-T"," "),"")</f>
        <v>3-T</v>
      </c>
      <c r="M13" s="48">
        <v>7.85</v>
      </c>
      <c r="N13" s="49" t="str">
        <f>IF(M13&gt;0,RANK(M13,PBarScore)&amp;IF(COUNTIF(PBarScore,M13)&gt;1,"-T"," "),"")</f>
        <v>5 </v>
      </c>
      <c r="O13" s="50">
        <v>6.5</v>
      </c>
      <c r="P13" s="51" t="str">
        <f>IF(O13&gt;0,RANK(O13,HBarScore)&amp;IF(COUNTIF(HBarScore,O13)&gt;1,"-T"," "),"")</f>
        <v>5 </v>
      </c>
      <c r="Q13" s="52">
        <f>(+E13*100+G13*100+I13*100+K13*100+M13*100+O13*100)/100</f>
        <v>44.4</v>
      </c>
      <c r="R13" s="62" t="str">
        <f>IF(Q13&gt;0,RANK(Q13,FinalScore)&amp;IF(COUNTIF(FinalScore,Q13)&gt;1,"-T"," "),"")</f>
        <v>5 </v>
      </c>
      <c r="T13" s="159" t="s">
        <v>56</v>
      </c>
      <c r="U13" s="157" t="s">
        <v>16</v>
      </c>
      <c r="V13" s="157" t="s">
        <v>17</v>
      </c>
      <c r="W13" s="156" t="s">
        <v>40</v>
      </c>
      <c r="X13" s="145">
        <v>8.55</v>
      </c>
      <c r="Y13" s="151">
        <v>8.4</v>
      </c>
      <c r="Z13" s="146">
        <f>SUM(X13+Y13)/2</f>
        <v>8.475000000000001</v>
      </c>
      <c r="AA13" s="187">
        <v>5</v>
      </c>
    </row>
    <row r="14" spans="1:27" ht="24.75" customHeight="1">
      <c r="A14" s="39"/>
      <c r="B14" s="97"/>
      <c r="C14" s="53"/>
      <c r="D14" s="60"/>
      <c r="E14" s="40"/>
      <c r="F14" s="41">
        <f aca="true" t="shared" si="0" ref="F14:F35">IF(E14&gt;0,RANK(E14,FloorScore)&amp;IF(COUNTIF(FloorScore,E14)&gt;1,"-T","  "),"")</f>
      </c>
      <c r="G14" s="42"/>
      <c r="H14" s="43">
        <f aca="true" t="shared" si="1" ref="H14:H35">IF(G14&gt;0,RANK(G14,PommelScore)&amp;IF(COUNTIF(PommelScore,G14)&gt;1,"-T"," "),"")</f>
      </c>
      <c r="I14" s="44"/>
      <c r="J14" s="45">
        <f aca="true" t="shared" si="2" ref="J14:J35">IF(I14&gt;0,RANK(I14,RingsScore)&amp;IF(COUNTIF(RingsScore,I14)&gt;1,"-T"," "),"")</f>
      </c>
      <c r="K14" s="46"/>
      <c r="L14" s="47">
        <f aca="true" t="shared" si="3" ref="L14:L35">IF(K14&gt;0,RANK(K14,VaultScore)&amp;IF(COUNTIF(VaultScore,K14)&gt;1,"-T"," "),"")</f>
      </c>
      <c r="M14" s="48"/>
      <c r="N14" s="49">
        <f aca="true" t="shared" si="4" ref="N14:N35">IF(M14&gt;0,RANK(M14,PBarScore)&amp;IF(COUNTIF(PBarScore,M14)&gt;1,"-T"," "),"")</f>
      </c>
      <c r="O14" s="50"/>
      <c r="P14" s="51">
        <f aca="true" t="shared" si="5" ref="P14:P35">IF(O14&gt;0,RANK(O14,HBarScore)&amp;IF(COUNTIF(HBarScore,O14)&gt;1,"-T"," "),"")</f>
      </c>
      <c r="Q14" s="52">
        <f aca="true" t="shared" si="6" ref="Q14:Q74">(+E14*100+G14*100+I14*100+K14*100+M14*100+O14*100)/100</f>
        <v>0</v>
      </c>
      <c r="R14" s="62">
        <f aca="true" t="shared" si="7" ref="R14:R35">IF(Q14&gt;0,RANK(Q14,FinalScore)&amp;IF(COUNTIF(FinalScore,Q14)&gt;1,"-T"," "),"")</f>
      </c>
      <c r="T14" s="39"/>
      <c r="U14" s="97"/>
      <c r="V14" s="53"/>
      <c r="W14" s="53"/>
      <c r="X14" s="145"/>
      <c r="Y14" s="151"/>
      <c r="Z14" s="146"/>
      <c r="AA14" s="187"/>
    </row>
    <row r="15" spans="1:27" ht="24.75" customHeight="1" thickBot="1">
      <c r="A15" s="39"/>
      <c r="B15" s="97"/>
      <c r="C15" s="53"/>
      <c r="D15" s="60"/>
      <c r="E15" s="40"/>
      <c r="F15" s="41">
        <f t="shared" si="0"/>
      </c>
      <c r="G15" s="42"/>
      <c r="H15" s="43">
        <f t="shared" si="1"/>
      </c>
      <c r="I15" s="44"/>
      <c r="J15" s="45">
        <f t="shared" si="2"/>
      </c>
      <c r="K15" s="46"/>
      <c r="L15" s="47">
        <f t="shared" si="3"/>
      </c>
      <c r="M15" s="48"/>
      <c r="N15" s="49">
        <f t="shared" si="4"/>
      </c>
      <c r="O15" s="50"/>
      <c r="P15" s="51">
        <f t="shared" si="5"/>
      </c>
      <c r="Q15" s="52">
        <f t="shared" si="6"/>
        <v>0</v>
      </c>
      <c r="R15" s="62">
        <f t="shared" si="7"/>
      </c>
      <c r="T15" s="75"/>
      <c r="U15" s="98"/>
      <c r="V15" s="144"/>
      <c r="W15" s="144"/>
      <c r="X15" s="152"/>
      <c r="Y15" s="153"/>
      <c r="Z15" s="154"/>
      <c r="AA15" s="188"/>
    </row>
    <row r="16" spans="1:18" ht="24.75" customHeight="1" thickBot="1">
      <c r="A16" s="39"/>
      <c r="B16" s="97"/>
      <c r="C16" s="53"/>
      <c r="D16" s="60"/>
      <c r="E16" s="40"/>
      <c r="F16" s="41">
        <f t="shared" si="0"/>
      </c>
      <c r="G16" s="42"/>
      <c r="H16" s="43">
        <f t="shared" si="1"/>
      </c>
      <c r="I16" s="44"/>
      <c r="J16" s="45">
        <f t="shared" si="2"/>
      </c>
      <c r="K16" s="46"/>
      <c r="L16" s="47">
        <f t="shared" si="3"/>
      </c>
      <c r="M16" s="48"/>
      <c r="N16" s="49">
        <f t="shared" si="4"/>
      </c>
      <c r="O16" s="50"/>
      <c r="P16" s="51">
        <f t="shared" si="5"/>
      </c>
      <c r="Q16" s="52">
        <f t="shared" si="6"/>
        <v>0</v>
      </c>
      <c r="R16" s="62">
        <f t="shared" si="7"/>
      </c>
    </row>
    <row r="17" spans="1:23" ht="24.75" customHeight="1">
      <c r="A17" s="39"/>
      <c r="B17" s="97"/>
      <c r="C17" s="53"/>
      <c r="D17" s="60"/>
      <c r="E17" s="40"/>
      <c r="F17" s="41">
        <f t="shared" si="0"/>
      </c>
      <c r="G17" s="42"/>
      <c r="H17" s="43">
        <f t="shared" si="1"/>
      </c>
      <c r="I17" s="44"/>
      <c r="J17" s="45">
        <f t="shared" si="2"/>
      </c>
      <c r="K17" s="46"/>
      <c r="L17" s="47">
        <f t="shared" si="3"/>
      </c>
      <c r="M17" s="48"/>
      <c r="N17" s="49">
        <f t="shared" si="4"/>
      </c>
      <c r="O17" s="50"/>
      <c r="P17" s="51">
        <f t="shared" si="5"/>
      </c>
      <c r="Q17" s="52">
        <f t="shared" si="6"/>
        <v>0</v>
      </c>
      <c r="R17" s="62">
        <f t="shared" si="7"/>
      </c>
      <c r="U17" s="191" t="s">
        <v>82</v>
      </c>
      <c r="V17" s="192"/>
      <c r="W17" s="193"/>
    </row>
    <row r="18" spans="1:23" ht="24.75" customHeight="1">
      <c r="A18" s="39"/>
      <c r="B18" s="97"/>
      <c r="C18" s="53"/>
      <c r="D18" s="60"/>
      <c r="E18" s="40"/>
      <c r="F18" s="41">
        <f t="shared" si="0"/>
      </c>
      <c r="G18" s="42"/>
      <c r="H18" s="43">
        <f t="shared" si="1"/>
      </c>
      <c r="I18" s="44"/>
      <c r="J18" s="45">
        <f t="shared" si="2"/>
      </c>
      <c r="K18" s="46"/>
      <c r="L18" s="47">
        <f t="shared" si="3"/>
      </c>
      <c r="M18" s="48"/>
      <c r="N18" s="49">
        <f t="shared" si="4"/>
      </c>
      <c r="O18" s="50"/>
      <c r="P18" s="51">
        <f t="shared" si="5"/>
      </c>
      <c r="Q18" s="52">
        <f t="shared" si="6"/>
        <v>0</v>
      </c>
      <c r="R18" s="62">
        <f t="shared" si="7"/>
      </c>
      <c r="U18" s="194" t="s">
        <v>88</v>
      </c>
      <c r="V18" s="195"/>
      <c r="W18" s="196"/>
    </row>
    <row r="19" spans="1:23" ht="24.75" customHeight="1" thickBot="1">
      <c r="A19" s="39"/>
      <c r="B19" s="97"/>
      <c r="C19" s="53"/>
      <c r="D19" s="60"/>
      <c r="E19" s="40"/>
      <c r="F19" s="41">
        <f t="shared" si="0"/>
      </c>
      <c r="G19" s="42"/>
      <c r="H19" s="43">
        <f t="shared" si="1"/>
      </c>
      <c r="I19" s="44"/>
      <c r="J19" s="45">
        <f t="shared" si="2"/>
      </c>
      <c r="K19" s="46"/>
      <c r="L19" s="47">
        <f t="shared" si="3"/>
      </c>
      <c r="M19" s="48"/>
      <c r="N19" s="49">
        <f t="shared" si="4"/>
      </c>
      <c r="O19" s="50"/>
      <c r="P19" s="51">
        <f t="shared" si="5"/>
      </c>
      <c r="Q19" s="52">
        <f t="shared" si="6"/>
        <v>0</v>
      </c>
      <c r="R19" s="62">
        <f t="shared" si="7"/>
      </c>
      <c r="U19" s="197"/>
      <c r="V19" s="198"/>
      <c r="W19" s="199"/>
    </row>
    <row r="20" spans="1:23" ht="24.75" customHeight="1" thickBot="1">
      <c r="A20" s="39"/>
      <c r="B20" s="97"/>
      <c r="C20" s="53"/>
      <c r="D20" s="60"/>
      <c r="E20" s="40"/>
      <c r="F20" s="41">
        <f t="shared" si="0"/>
      </c>
      <c r="G20" s="42"/>
      <c r="H20" s="43">
        <f t="shared" si="1"/>
      </c>
      <c r="I20" s="44"/>
      <c r="J20" s="45">
        <f t="shared" si="2"/>
      </c>
      <c r="K20" s="46"/>
      <c r="L20" s="47">
        <f t="shared" si="3"/>
      </c>
      <c r="M20" s="48"/>
      <c r="N20" s="49">
        <f t="shared" si="4"/>
      </c>
      <c r="O20" s="50"/>
      <c r="P20" s="51">
        <f t="shared" si="5"/>
      </c>
      <c r="Q20" s="52">
        <f t="shared" si="6"/>
        <v>0</v>
      </c>
      <c r="R20" s="62">
        <f t="shared" si="7"/>
      </c>
      <c r="U20" s="165" t="s">
        <v>83</v>
      </c>
      <c r="V20" s="166" t="s">
        <v>84</v>
      </c>
      <c r="W20" s="167" t="s">
        <v>13</v>
      </c>
    </row>
    <row r="21" spans="1:23" ht="24.75" customHeight="1" thickBot="1">
      <c r="A21" s="39"/>
      <c r="B21" s="97"/>
      <c r="C21" s="53"/>
      <c r="D21" s="60"/>
      <c r="E21" s="40"/>
      <c r="F21" s="41">
        <f t="shared" si="0"/>
      </c>
      <c r="G21" s="42"/>
      <c r="H21" s="43">
        <f t="shared" si="1"/>
      </c>
      <c r="I21" s="44"/>
      <c r="J21" s="45">
        <f t="shared" si="2"/>
      </c>
      <c r="K21" s="46"/>
      <c r="L21" s="47">
        <f t="shared" si="3"/>
      </c>
      <c r="M21" s="48"/>
      <c r="N21" s="49">
        <f t="shared" si="4"/>
      </c>
      <c r="O21" s="50"/>
      <c r="P21" s="51">
        <f t="shared" si="5"/>
      </c>
      <c r="Q21" s="52">
        <f t="shared" si="6"/>
        <v>0</v>
      </c>
      <c r="R21" s="62">
        <f t="shared" si="7"/>
      </c>
      <c r="U21" s="200" t="s">
        <v>86</v>
      </c>
      <c r="V21" s="201"/>
      <c r="W21" s="202"/>
    </row>
    <row r="22" spans="1:23" ht="24.75" customHeight="1">
      <c r="A22" s="39"/>
      <c r="B22" s="97"/>
      <c r="C22" s="53"/>
      <c r="D22" s="60"/>
      <c r="E22" s="40"/>
      <c r="F22" s="41">
        <f t="shared" si="0"/>
      </c>
      <c r="G22" s="42"/>
      <c r="H22" s="43">
        <f t="shared" si="1"/>
      </c>
      <c r="I22" s="44"/>
      <c r="J22" s="45">
        <f t="shared" si="2"/>
      </c>
      <c r="K22" s="46"/>
      <c r="L22" s="47">
        <f t="shared" si="3"/>
      </c>
      <c r="M22" s="48"/>
      <c r="N22" s="49">
        <f t="shared" si="4"/>
      </c>
      <c r="O22" s="50"/>
      <c r="P22" s="51">
        <f t="shared" si="5"/>
      </c>
      <c r="Q22" s="52">
        <f t="shared" si="6"/>
        <v>0</v>
      </c>
      <c r="R22" s="62">
        <f t="shared" si="7"/>
      </c>
      <c r="U22" s="168" t="s">
        <v>56</v>
      </c>
      <c r="V22" s="169">
        <v>51.45</v>
      </c>
      <c r="W22" s="170">
        <v>1</v>
      </c>
    </row>
    <row r="23" spans="1:23" ht="24.75" customHeight="1">
      <c r="A23" s="39"/>
      <c r="B23" s="97"/>
      <c r="C23" s="53"/>
      <c r="D23" s="60"/>
      <c r="E23" s="40"/>
      <c r="F23" s="41">
        <f t="shared" si="0"/>
      </c>
      <c r="G23" s="42"/>
      <c r="H23" s="43">
        <f t="shared" si="1"/>
      </c>
      <c r="I23" s="44"/>
      <c r="J23" s="45">
        <f t="shared" si="2"/>
      </c>
      <c r="K23" s="46"/>
      <c r="L23" s="47">
        <f t="shared" si="3"/>
      </c>
      <c r="M23" s="48"/>
      <c r="N23" s="49">
        <f t="shared" si="4"/>
      </c>
      <c r="O23" s="50"/>
      <c r="P23" s="51">
        <f t="shared" si="5"/>
      </c>
      <c r="Q23" s="52">
        <f t="shared" si="6"/>
        <v>0</v>
      </c>
      <c r="R23" s="62">
        <f t="shared" si="7"/>
      </c>
      <c r="U23" s="168" t="s">
        <v>50</v>
      </c>
      <c r="V23" s="169">
        <v>51.2</v>
      </c>
      <c r="W23" s="170">
        <v>2</v>
      </c>
    </row>
    <row r="24" spans="1:23" ht="24.75" customHeight="1">
      <c r="A24" s="39"/>
      <c r="B24" s="97"/>
      <c r="C24" s="53"/>
      <c r="D24" s="60"/>
      <c r="E24" s="40"/>
      <c r="F24" s="41">
        <f t="shared" si="0"/>
      </c>
      <c r="G24" s="42"/>
      <c r="H24" s="43">
        <f t="shared" si="1"/>
      </c>
      <c r="I24" s="44"/>
      <c r="J24" s="45">
        <f t="shared" si="2"/>
      </c>
      <c r="K24" s="46"/>
      <c r="L24" s="54">
        <f t="shared" si="3"/>
      </c>
      <c r="M24" s="48"/>
      <c r="N24" s="49">
        <f t="shared" si="4"/>
      </c>
      <c r="O24" s="50"/>
      <c r="P24" s="51">
        <f t="shared" si="5"/>
      </c>
      <c r="Q24" s="52">
        <f t="shared" si="6"/>
        <v>0</v>
      </c>
      <c r="R24" s="62">
        <f t="shared" si="7"/>
      </c>
      <c r="U24" s="168" t="s">
        <v>54</v>
      </c>
      <c r="V24" s="169">
        <v>49.85</v>
      </c>
      <c r="W24" s="170">
        <v>3</v>
      </c>
    </row>
    <row r="25" spans="1:23" ht="24.75" customHeight="1">
      <c r="A25" s="39"/>
      <c r="B25" s="97"/>
      <c r="C25" s="55"/>
      <c r="D25" s="119"/>
      <c r="E25" s="40"/>
      <c r="F25" s="41">
        <f t="shared" si="0"/>
      </c>
      <c r="G25" s="42"/>
      <c r="H25" s="43">
        <f t="shared" si="1"/>
      </c>
      <c r="I25" s="44"/>
      <c r="J25" s="45">
        <f t="shared" si="2"/>
      </c>
      <c r="K25" s="46"/>
      <c r="L25" s="54">
        <f t="shared" si="3"/>
      </c>
      <c r="M25" s="48"/>
      <c r="N25" s="49">
        <f t="shared" si="4"/>
      </c>
      <c r="O25" s="50"/>
      <c r="P25" s="51">
        <f t="shared" si="5"/>
      </c>
      <c r="Q25" s="52">
        <f t="shared" si="6"/>
        <v>0</v>
      </c>
      <c r="R25" s="62">
        <f t="shared" si="7"/>
      </c>
      <c r="U25" s="168"/>
      <c r="V25" s="171">
        <f>SUM(V22:V24)</f>
        <v>152.5</v>
      </c>
      <c r="W25" s="172">
        <v>1</v>
      </c>
    </row>
    <row r="26" spans="1:23" ht="24.75" customHeight="1" thickBot="1">
      <c r="A26" s="39"/>
      <c r="B26" s="97"/>
      <c r="C26" s="56"/>
      <c r="D26" s="120"/>
      <c r="E26" s="40"/>
      <c r="F26" s="41">
        <f t="shared" si="0"/>
      </c>
      <c r="G26" s="42"/>
      <c r="H26" s="43">
        <f t="shared" si="1"/>
      </c>
      <c r="I26" s="44"/>
      <c r="J26" s="45">
        <f t="shared" si="2"/>
      </c>
      <c r="K26" s="46"/>
      <c r="L26" s="54">
        <f t="shared" si="3"/>
      </c>
      <c r="M26" s="48"/>
      <c r="N26" s="49">
        <f t="shared" si="4"/>
      </c>
      <c r="O26" s="50"/>
      <c r="P26" s="51">
        <f t="shared" si="5"/>
      </c>
      <c r="Q26" s="52">
        <f t="shared" si="6"/>
        <v>0</v>
      </c>
      <c r="R26" s="62">
        <f t="shared" si="7"/>
      </c>
      <c r="U26" s="173"/>
      <c r="V26" s="174"/>
      <c r="W26" s="175"/>
    </row>
    <row r="27" spans="1:23" ht="24.75" customHeight="1" thickBot="1">
      <c r="A27" s="39"/>
      <c r="B27" s="97"/>
      <c r="C27" s="55"/>
      <c r="D27" s="119"/>
      <c r="E27" s="40"/>
      <c r="F27" s="41">
        <f t="shared" si="0"/>
      </c>
      <c r="G27" s="42"/>
      <c r="H27" s="43">
        <f t="shared" si="1"/>
      </c>
      <c r="I27" s="44"/>
      <c r="J27" s="57">
        <f t="shared" si="2"/>
      </c>
      <c r="K27" s="46"/>
      <c r="L27" s="54">
        <f t="shared" si="3"/>
      </c>
      <c r="M27" s="48"/>
      <c r="N27" s="49">
        <f t="shared" si="4"/>
      </c>
      <c r="O27" s="50"/>
      <c r="P27" s="51">
        <f t="shared" si="5"/>
      </c>
      <c r="Q27" s="52">
        <f t="shared" si="6"/>
        <v>0</v>
      </c>
      <c r="R27" s="62">
        <f t="shared" si="7"/>
      </c>
      <c r="U27" s="200" t="s">
        <v>85</v>
      </c>
      <c r="V27" s="201"/>
      <c r="W27" s="202"/>
    </row>
    <row r="28" spans="1:23" ht="24.75" customHeight="1">
      <c r="A28" s="39"/>
      <c r="B28" s="97"/>
      <c r="C28" s="55"/>
      <c r="D28" s="119"/>
      <c r="E28" s="40"/>
      <c r="F28" s="41">
        <f t="shared" si="0"/>
      </c>
      <c r="G28" s="42"/>
      <c r="H28" s="43">
        <f t="shared" si="1"/>
      </c>
      <c r="I28" s="44"/>
      <c r="J28" s="57">
        <f t="shared" si="2"/>
      </c>
      <c r="K28" s="46"/>
      <c r="L28" s="54">
        <f t="shared" si="3"/>
      </c>
      <c r="M28" s="48"/>
      <c r="N28" s="49">
        <f t="shared" si="4"/>
      </c>
      <c r="O28" s="50"/>
      <c r="P28" s="51">
        <f t="shared" si="5"/>
      </c>
      <c r="Q28" s="52">
        <f t="shared" si="6"/>
        <v>0</v>
      </c>
      <c r="R28" s="62">
        <f t="shared" si="7"/>
      </c>
      <c r="U28" s="176"/>
      <c r="V28" s="177"/>
      <c r="W28" s="178">
        <v>1</v>
      </c>
    </row>
    <row r="29" spans="1:23" ht="24.75" customHeight="1">
      <c r="A29" s="39"/>
      <c r="B29" s="97"/>
      <c r="C29" s="58"/>
      <c r="D29" s="121"/>
      <c r="E29" s="40"/>
      <c r="F29" s="41">
        <f t="shared" si="0"/>
      </c>
      <c r="G29" s="42"/>
      <c r="H29" s="43">
        <f t="shared" si="1"/>
      </c>
      <c r="I29" s="44"/>
      <c r="J29" s="57">
        <f t="shared" si="2"/>
      </c>
      <c r="K29" s="46"/>
      <c r="L29" s="54">
        <f t="shared" si="3"/>
      </c>
      <c r="M29" s="48"/>
      <c r="N29" s="49">
        <f t="shared" si="4"/>
      </c>
      <c r="O29" s="50"/>
      <c r="P29" s="51">
        <f t="shared" si="5"/>
      </c>
      <c r="Q29" s="52">
        <f t="shared" si="6"/>
        <v>0</v>
      </c>
      <c r="R29" s="62">
        <f t="shared" si="7"/>
      </c>
      <c r="U29" s="168"/>
      <c r="V29" s="169"/>
      <c r="W29" s="170">
        <v>2</v>
      </c>
    </row>
    <row r="30" spans="1:23" ht="24.75" customHeight="1">
      <c r="A30" s="39"/>
      <c r="B30" s="97"/>
      <c r="C30" s="55"/>
      <c r="D30" s="119"/>
      <c r="E30" s="40"/>
      <c r="F30" s="41">
        <f t="shared" si="0"/>
      </c>
      <c r="G30" s="42"/>
      <c r="H30" s="43">
        <f t="shared" si="1"/>
      </c>
      <c r="I30" s="44"/>
      <c r="J30" s="57">
        <f t="shared" si="2"/>
      </c>
      <c r="K30" s="46"/>
      <c r="L30" s="54">
        <f t="shared" si="3"/>
      </c>
      <c r="M30" s="48"/>
      <c r="N30" s="49">
        <f t="shared" si="4"/>
      </c>
      <c r="O30" s="50"/>
      <c r="P30" s="51">
        <f t="shared" si="5"/>
      </c>
      <c r="Q30" s="52">
        <f t="shared" si="6"/>
        <v>0</v>
      </c>
      <c r="R30" s="62">
        <f t="shared" si="7"/>
      </c>
      <c r="U30" s="168"/>
      <c r="V30" s="169"/>
      <c r="W30" s="170">
        <v>3</v>
      </c>
    </row>
    <row r="31" spans="1:23" ht="24.75" customHeight="1">
      <c r="A31" s="39"/>
      <c r="B31" s="97"/>
      <c r="C31" s="53"/>
      <c r="D31" s="60"/>
      <c r="E31" s="40"/>
      <c r="F31" s="41">
        <f t="shared" si="0"/>
      </c>
      <c r="G31" s="42"/>
      <c r="H31" s="59">
        <f t="shared" si="1"/>
      </c>
      <c r="I31" s="44"/>
      <c r="J31" s="57">
        <f t="shared" si="2"/>
      </c>
      <c r="K31" s="46"/>
      <c r="L31" s="54">
        <f t="shared" si="3"/>
      </c>
      <c r="M31" s="48"/>
      <c r="N31" s="49">
        <f t="shared" si="4"/>
      </c>
      <c r="O31" s="50"/>
      <c r="P31" s="51">
        <f t="shared" si="5"/>
      </c>
      <c r="Q31" s="52">
        <f t="shared" si="6"/>
        <v>0</v>
      </c>
      <c r="R31" s="62">
        <f t="shared" si="7"/>
      </c>
      <c r="U31" s="168"/>
      <c r="V31" s="171">
        <f>SUM(V28:V30)</f>
        <v>0</v>
      </c>
      <c r="W31" s="172">
        <v>0</v>
      </c>
    </row>
    <row r="32" spans="1:23" ht="24.75" customHeight="1" thickBot="1">
      <c r="A32" s="39"/>
      <c r="B32" s="97"/>
      <c r="C32" s="53"/>
      <c r="D32" s="60"/>
      <c r="E32" s="40"/>
      <c r="F32" s="41">
        <f t="shared" si="0"/>
      </c>
      <c r="G32" s="42"/>
      <c r="H32" s="59">
        <f t="shared" si="1"/>
      </c>
      <c r="I32" s="44"/>
      <c r="J32" s="57">
        <f t="shared" si="2"/>
      </c>
      <c r="K32" s="46"/>
      <c r="L32" s="54">
        <f t="shared" si="3"/>
      </c>
      <c r="M32" s="48"/>
      <c r="N32" s="49">
        <f t="shared" si="4"/>
      </c>
      <c r="O32" s="50"/>
      <c r="P32" s="51">
        <f t="shared" si="5"/>
      </c>
      <c r="Q32" s="52">
        <f t="shared" si="6"/>
        <v>0</v>
      </c>
      <c r="R32" s="62">
        <f t="shared" si="7"/>
      </c>
      <c r="U32" s="179"/>
      <c r="V32" s="180"/>
      <c r="W32" s="181"/>
    </row>
    <row r="33" spans="1:18" ht="24.75" customHeight="1">
      <c r="A33" s="39"/>
      <c r="B33" s="97"/>
      <c r="C33" s="53"/>
      <c r="D33" s="60"/>
      <c r="E33" s="40"/>
      <c r="F33" s="41">
        <f t="shared" si="0"/>
      </c>
      <c r="G33" s="42"/>
      <c r="H33" s="59">
        <f t="shared" si="1"/>
      </c>
      <c r="I33" s="44"/>
      <c r="J33" s="57">
        <f t="shared" si="2"/>
      </c>
      <c r="K33" s="46"/>
      <c r="L33" s="54">
        <f t="shared" si="3"/>
      </c>
      <c r="M33" s="48"/>
      <c r="N33" s="49">
        <f t="shared" si="4"/>
      </c>
      <c r="O33" s="50"/>
      <c r="P33" s="51">
        <f t="shared" si="5"/>
      </c>
      <c r="Q33" s="52">
        <f t="shared" si="6"/>
        <v>0</v>
      </c>
      <c r="R33" s="62">
        <f t="shared" si="7"/>
      </c>
    </row>
    <row r="34" spans="1:18" ht="24.75" customHeight="1">
      <c r="A34" s="39"/>
      <c r="B34" s="97"/>
      <c r="C34" s="53"/>
      <c r="D34" s="60"/>
      <c r="E34" s="40"/>
      <c r="F34" s="41">
        <f t="shared" si="0"/>
      </c>
      <c r="G34" s="42"/>
      <c r="H34" s="59">
        <f t="shared" si="1"/>
      </c>
      <c r="I34" s="44"/>
      <c r="J34" s="57">
        <f t="shared" si="2"/>
      </c>
      <c r="K34" s="46"/>
      <c r="L34" s="54">
        <f t="shared" si="3"/>
      </c>
      <c r="M34" s="48"/>
      <c r="N34" s="49">
        <f t="shared" si="4"/>
      </c>
      <c r="O34" s="50"/>
      <c r="P34" s="51">
        <f t="shared" si="5"/>
      </c>
      <c r="Q34" s="52">
        <f t="shared" si="6"/>
        <v>0</v>
      </c>
      <c r="R34" s="62">
        <f t="shared" si="7"/>
      </c>
    </row>
    <row r="35" spans="1:18" ht="24.75" customHeight="1">
      <c r="A35" s="39"/>
      <c r="B35" s="97"/>
      <c r="C35" s="53"/>
      <c r="D35" s="60"/>
      <c r="E35" s="40"/>
      <c r="F35" s="41">
        <f t="shared" si="0"/>
      </c>
      <c r="G35" s="42"/>
      <c r="H35" s="59">
        <f t="shared" si="1"/>
      </c>
      <c r="I35" s="44"/>
      <c r="J35" s="57">
        <f t="shared" si="2"/>
      </c>
      <c r="K35" s="46"/>
      <c r="L35" s="54">
        <f t="shared" si="3"/>
      </c>
      <c r="M35" s="48"/>
      <c r="N35" s="49">
        <f t="shared" si="4"/>
      </c>
      <c r="O35" s="50"/>
      <c r="P35" s="51">
        <f t="shared" si="5"/>
      </c>
      <c r="Q35" s="52">
        <f t="shared" si="6"/>
        <v>0</v>
      </c>
      <c r="R35" s="62">
        <f t="shared" si="7"/>
      </c>
    </row>
    <row r="36" spans="1:18" ht="24.75" customHeight="1">
      <c r="A36" s="39"/>
      <c r="B36" s="97"/>
      <c r="C36" s="53"/>
      <c r="D36" s="60"/>
      <c r="E36" s="40"/>
      <c r="F36" s="41">
        <f aca="true" t="shared" si="8" ref="F36:F67">IF(E36&gt;0,RANK(E36,FloorScore)&amp;IF(COUNTIF(FloorScore,E36)&gt;1,"-T","  "),"")</f>
      </c>
      <c r="G36" s="42"/>
      <c r="H36" s="59">
        <f aca="true" t="shared" si="9" ref="H36:H67">IF(G36&gt;0,RANK(G36,PommelScore)&amp;IF(COUNTIF(PommelScore,G36)&gt;1,"-T"," "),"")</f>
      </c>
      <c r="I36" s="44"/>
      <c r="J36" s="57">
        <f aca="true" t="shared" si="10" ref="J36:J67">IF(I36&gt;0,RANK(I36,RingsScore)&amp;IF(COUNTIF(RingsScore,I36)&gt;1,"-T"," "),"")</f>
      </c>
      <c r="K36" s="46"/>
      <c r="L36" s="54">
        <f aca="true" t="shared" si="11" ref="L36:L67">IF(K36&gt;0,RANK(K36,VaultScore)&amp;IF(COUNTIF(VaultScore,K36)&gt;1,"-T"," "),"")</f>
      </c>
      <c r="M36" s="48"/>
      <c r="N36" s="49">
        <f aca="true" t="shared" si="12" ref="N36:N67">IF(M36&gt;0,RANK(M36,PBarScore)&amp;IF(COUNTIF(PBarScore,M36)&gt;1,"-T"," "),"")</f>
      </c>
      <c r="O36" s="50"/>
      <c r="P36" s="51">
        <f aca="true" t="shared" si="13" ref="P36:P67">IF(O36&gt;0,RANK(O36,HBarScore)&amp;IF(COUNTIF(HBarScore,O36)&gt;1,"-T"," "),"")</f>
      </c>
      <c r="Q36" s="52">
        <f t="shared" si="6"/>
        <v>0</v>
      </c>
      <c r="R36" s="62">
        <f aca="true" t="shared" si="14" ref="R36:R67">IF(Q36&gt;0,RANK(Q36,FinalScore)&amp;IF(COUNTIF(FinalScore,Q36)&gt;1,"-T"," "),"")</f>
      </c>
    </row>
    <row r="37" spans="1:18" ht="24.75" customHeight="1">
      <c r="A37" s="39"/>
      <c r="B37" s="97"/>
      <c r="C37" s="53"/>
      <c r="D37" s="60"/>
      <c r="E37" s="40"/>
      <c r="F37" s="41">
        <f t="shared" si="8"/>
      </c>
      <c r="G37" s="42"/>
      <c r="H37" s="59">
        <f t="shared" si="9"/>
      </c>
      <c r="I37" s="44"/>
      <c r="J37" s="57">
        <f t="shared" si="10"/>
      </c>
      <c r="K37" s="46"/>
      <c r="L37" s="54">
        <f t="shared" si="11"/>
      </c>
      <c r="M37" s="48"/>
      <c r="N37" s="49">
        <f t="shared" si="12"/>
      </c>
      <c r="O37" s="50"/>
      <c r="P37" s="51">
        <f t="shared" si="13"/>
      </c>
      <c r="Q37" s="52">
        <f t="shared" si="6"/>
        <v>0</v>
      </c>
      <c r="R37" s="62">
        <f t="shared" si="14"/>
      </c>
    </row>
    <row r="38" spans="1:18" ht="24.75" customHeight="1">
      <c r="A38" s="39"/>
      <c r="B38" s="97"/>
      <c r="C38" s="61"/>
      <c r="D38" s="122"/>
      <c r="E38" s="40"/>
      <c r="F38" s="41">
        <f t="shared" si="8"/>
      </c>
      <c r="G38" s="42"/>
      <c r="H38" s="59">
        <f t="shared" si="9"/>
      </c>
      <c r="I38" s="44"/>
      <c r="J38" s="57">
        <f t="shared" si="10"/>
      </c>
      <c r="K38" s="46"/>
      <c r="L38" s="54">
        <f t="shared" si="11"/>
      </c>
      <c r="M38" s="48"/>
      <c r="N38" s="49">
        <f t="shared" si="12"/>
      </c>
      <c r="O38" s="50"/>
      <c r="P38" s="51">
        <f t="shared" si="13"/>
      </c>
      <c r="Q38" s="52">
        <f t="shared" si="6"/>
        <v>0</v>
      </c>
      <c r="R38" s="62">
        <f t="shared" si="14"/>
      </c>
    </row>
    <row r="39" spans="1:18" ht="24.75" customHeight="1">
      <c r="A39" s="39"/>
      <c r="B39" s="97"/>
      <c r="C39" s="61"/>
      <c r="D39" s="122"/>
      <c r="E39" s="40"/>
      <c r="F39" s="41">
        <f t="shared" si="8"/>
      </c>
      <c r="G39" s="42"/>
      <c r="H39" s="59">
        <f t="shared" si="9"/>
      </c>
      <c r="I39" s="44"/>
      <c r="J39" s="57">
        <f t="shared" si="10"/>
      </c>
      <c r="K39" s="46"/>
      <c r="L39" s="54">
        <f t="shared" si="11"/>
      </c>
      <c r="M39" s="48"/>
      <c r="N39" s="49">
        <f t="shared" si="12"/>
      </c>
      <c r="O39" s="50"/>
      <c r="P39" s="51">
        <f t="shared" si="13"/>
      </c>
      <c r="Q39" s="52">
        <f t="shared" si="6"/>
        <v>0</v>
      </c>
      <c r="R39" s="62">
        <f t="shared" si="14"/>
      </c>
    </row>
    <row r="40" spans="1:18" ht="24.75" customHeight="1">
      <c r="A40" s="39"/>
      <c r="B40" s="97"/>
      <c r="C40" s="61"/>
      <c r="D40" s="122"/>
      <c r="E40" s="40"/>
      <c r="F40" s="41">
        <f t="shared" si="8"/>
      </c>
      <c r="G40" s="42"/>
      <c r="H40" s="59">
        <f t="shared" si="9"/>
      </c>
      <c r="I40" s="44"/>
      <c r="J40" s="57">
        <f t="shared" si="10"/>
      </c>
      <c r="K40" s="46"/>
      <c r="L40" s="54">
        <f t="shared" si="11"/>
      </c>
      <c r="M40" s="48"/>
      <c r="N40" s="49">
        <f t="shared" si="12"/>
      </c>
      <c r="O40" s="50"/>
      <c r="P40" s="51">
        <f t="shared" si="13"/>
      </c>
      <c r="Q40" s="52">
        <f t="shared" si="6"/>
        <v>0</v>
      </c>
      <c r="R40" s="62">
        <f t="shared" si="14"/>
      </c>
    </row>
    <row r="41" spans="1:18" ht="24.75" customHeight="1">
      <c r="A41" s="39"/>
      <c r="B41" s="97"/>
      <c r="C41" s="61"/>
      <c r="D41" s="122"/>
      <c r="E41" s="40"/>
      <c r="F41" s="41">
        <f t="shared" si="8"/>
      </c>
      <c r="G41" s="42"/>
      <c r="H41" s="59">
        <f t="shared" si="9"/>
      </c>
      <c r="I41" s="44"/>
      <c r="J41" s="57">
        <f t="shared" si="10"/>
      </c>
      <c r="K41" s="46"/>
      <c r="L41" s="54">
        <f t="shared" si="11"/>
      </c>
      <c r="M41" s="48"/>
      <c r="N41" s="49">
        <f t="shared" si="12"/>
      </c>
      <c r="O41" s="50"/>
      <c r="P41" s="51">
        <f t="shared" si="13"/>
      </c>
      <c r="Q41" s="52">
        <f t="shared" si="6"/>
        <v>0</v>
      </c>
      <c r="R41" s="62">
        <f t="shared" si="14"/>
      </c>
    </row>
    <row r="42" spans="1:18" ht="24.75" customHeight="1">
      <c r="A42" s="39"/>
      <c r="B42" s="97"/>
      <c r="C42" s="63"/>
      <c r="D42" s="123"/>
      <c r="E42" s="40"/>
      <c r="F42" s="41">
        <f t="shared" si="8"/>
      </c>
      <c r="G42" s="42"/>
      <c r="H42" s="59">
        <f t="shared" si="9"/>
      </c>
      <c r="I42" s="44"/>
      <c r="J42" s="57">
        <f t="shared" si="10"/>
      </c>
      <c r="K42" s="46"/>
      <c r="L42" s="54">
        <f t="shared" si="11"/>
      </c>
      <c r="M42" s="48"/>
      <c r="N42" s="49">
        <f t="shared" si="12"/>
      </c>
      <c r="O42" s="50"/>
      <c r="P42" s="51">
        <f t="shared" si="13"/>
      </c>
      <c r="Q42" s="52">
        <f t="shared" si="6"/>
        <v>0</v>
      </c>
      <c r="R42" s="62">
        <f t="shared" si="14"/>
      </c>
    </row>
    <row r="43" spans="1:18" ht="24.75" customHeight="1">
      <c r="A43" s="39"/>
      <c r="B43" s="97"/>
      <c r="C43" s="64"/>
      <c r="D43" s="124"/>
      <c r="E43" s="40"/>
      <c r="F43" s="41">
        <f t="shared" si="8"/>
      </c>
      <c r="G43" s="42"/>
      <c r="H43" s="59">
        <f t="shared" si="9"/>
      </c>
      <c r="I43" s="44"/>
      <c r="J43" s="57">
        <f t="shared" si="10"/>
      </c>
      <c r="K43" s="46"/>
      <c r="L43" s="54">
        <f t="shared" si="11"/>
      </c>
      <c r="M43" s="48"/>
      <c r="N43" s="49">
        <f t="shared" si="12"/>
      </c>
      <c r="O43" s="50"/>
      <c r="P43" s="51">
        <f t="shared" si="13"/>
      </c>
      <c r="Q43" s="52">
        <f t="shared" si="6"/>
        <v>0</v>
      </c>
      <c r="R43" s="62">
        <f t="shared" si="14"/>
      </c>
    </row>
    <row r="44" spans="1:18" ht="24.75" customHeight="1">
      <c r="A44" s="39"/>
      <c r="B44" s="97"/>
      <c r="C44" s="64"/>
      <c r="D44" s="124"/>
      <c r="E44" s="40"/>
      <c r="F44" s="41">
        <f t="shared" si="8"/>
      </c>
      <c r="G44" s="42"/>
      <c r="H44" s="59">
        <f t="shared" si="9"/>
      </c>
      <c r="I44" s="44"/>
      <c r="J44" s="57">
        <f t="shared" si="10"/>
      </c>
      <c r="K44" s="46"/>
      <c r="L44" s="54">
        <f t="shared" si="11"/>
      </c>
      <c r="M44" s="48"/>
      <c r="N44" s="49">
        <f t="shared" si="12"/>
      </c>
      <c r="O44" s="50"/>
      <c r="P44" s="51">
        <f t="shared" si="13"/>
      </c>
      <c r="Q44" s="52">
        <f t="shared" si="6"/>
        <v>0</v>
      </c>
      <c r="R44" s="62">
        <f t="shared" si="14"/>
      </c>
    </row>
    <row r="45" spans="1:18" ht="24.75" customHeight="1">
      <c r="A45" s="39"/>
      <c r="B45" s="97"/>
      <c r="C45" s="64"/>
      <c r="D45" s="124"/>
      <c r="E45" s="40"/>
      <c r="F45" s="41">
        <f t="shared" si="8"/>
      </c>
      <c r="G45" s="42"/>
      <c r="H45" s="59">
        <f t="shared" si="9"/>
      </c>
      <c r="I45" s="44"/>
      <c r="J45" s="57">
        <f t="shared" si="10"/>
      </c>
      <c r="K45" s="46"/>
      <c r="L45" s="54">
        <f t="shared" si="11"/>
      </c>
      <c r="M45" s="48"/>
      <c r="N45" s="49">
        <f t="shared" si="12"/>
      </c>
      <c r="O45" s="50"/>
      <c r="P45" s="51">
        <f t="shared" si="13"/>
      </c>
      <c r="Q45" s="52">
        <f t="shared" si="6"/>
        <v>0</v>
      </c>
      <c r="R45" s="62">
        <f t="shared" si="14"/>
      </c>
    </row>
    <row r="46" spans="1:18" ht="24.75" customHeight="1">
      <c r="A46" s="39"/>
      <c r="B46" s="97"/>
      <c r="C46" s="64"/>
      <c r="D46" s="124"/>
      <c r="E46" s="40"/>
      <c r="F46" s="41">
        <f t="shared" si="8"/>
      </c>
      <c r="G46" s="42"/>
      <c r="H46" s="59">
        <f t="shared" si="9"/>
      </c>
      <c r="I46" s="44"/>
      <c r="J46" s="57">
        <f t="shared" si="10"/>
      </c>
      <c r="K46" s="46"/>
      <c r="L46" s="54">
        <f t="shared" si="11"/>
      </c>
      <c r="M46" s="48"/>
      <c r="N46" s="49">
        <f t="shared" si="12"/>
      </c>
      <c r="O46" s="50"/>
      <c r="P46" s="51">
        <f t="shared" si="13"/>
      </c>
      <c r="Q46" s="52">
        <f t="shared" si="6"/>
        <v>0</v>
      </c>
      <c r="R46" s="62">
        <f t="shared" si="14"/>
      </c>
    </row>
    <row r="47" spans="1:18" ht="24.75" customHeight="1">
      <c r="A47" s="39"/>
      <c r="B47" s="97"/>
      <c r="C47" s="64"/>
      <c r="D47" s="124"/>
      <c r="E47" s="40"/>
      <c r="F47" s="41">
        <f t="shared" si="8"/>
      </c>
      <c r="G47" s="42"/>
      <c r="H47" s="59">
        <f t="shared" si="9"/>
      </c>
      <c r="I47" s="44"/>
      <c r="J47" s="57">
        <f t="shared" si="10"/>
      </c>
      <c r="K47" s="46"/>
      <c r="L47" s="54">
        <f t="shared" si="11"/>
      </c>
      <c r="M47" s="48"/>
      <c r="N47" s="49">
        <f t="shared" si="12"/>
      </c>
      <c r="O47" s="50"/>
      <c r="P47" s="51">
        <f t="shared" si="13"/>
      </c>
      <c r="Q47" s="52">
        <f t="shared" si="6"/>
        <v>0</v>
      </c>
      <c r="R47" s="62">
        <f t="shared" si="14"/>
      </c>
    </row>
    <row r="48" spans="1:18" ht="24.75" customHeight="1">
      <c r="A48" s="39"/>
      <c r="B48" s="97"/>
      <c r="C48" s="64"/>
      <c r="D48" s="124"/>
      <c r="E48" s="40"/>
      <c r="F48" s="41">
        <f t="shared" si="8"/>
      </c>
      <c r="G48" s="42"/>
      <c r="H48" s="59">
        <f t="shared" si="9"/>
      </c>
      <c r="I48" s="44"/>
      <c r="J48" s="57">
        <f t="shared" si="10"/>
      </c>
      <c r="K48" s="46"/>
      <c r="L48" s="54">
        <f t="shared" si="11"/>
      </c>
      <c r="M48" s="48"/>
      <c r="N48" s="49">
        <f t="shared" si="12"/>
      </c>
      <c r="O48" s="50"/>
      <c r="P48" s="51">
        <f t="shared" si="13"/>
      </c>
      <c r="Q48" s="52">
        <f t="shared" si="6"/>
        <v>0</v>
      </c>
      <c r="R48" s="62">
        <f t="shared" si="14"/>
      </c>
    </row>
    <row r="49" spans="1:18" ht="24.75" customHeight="1">
      <c r="A49" s="39"/>
      <c r="B49" s="97"/>
      <c r="C49" s="64"/>
      <c r="D49" s="124"/>
      <c r="E49" s="40"/>
      <c r="F49" s="41">
        <f t="shared" si="8"/>
      </c>
      <c r="G49" s="42"/>
      <c r="H49" s="59">
        <f t="shared" si="9"/>
      </c>
      <c r="I49" s="44"/>
      <c r="J49" s="57">
        <f t="shared" si="10"/>
      </c>
      <c r="K49" s="46"/>
      <c r="L49" s="54">
        <f t="shared" si="11"/>
      </c>
      <c r="M49" s="48"/>
      <c r="N49" s="49">
        <f t="shared" si="12"/>
      </c>
      <c r="O49" s="50"/>
      <c r="P49" s="51">
        <f t="shared" si="13"/>
      </c>
      <c r="Q49" s="52">
        <f t="shared" si="6"/>
        <v>0</v>
      </c>
      <c r="R49" s="62">
        <f t="shared" si="14"/>
      </c>
    </row>
    <row r="50" spans="1:18" ht="24.75" customHeight="1">
      <c r="A50" s="39"/>
      <c r="B50" s="97"/>
      <c r="C50" s="65"/>
      <c r="D50" s="125"/>
      <c r="E50" s="40"/>
      <c r="F50" s="41">
        <f t="shared" si="8"/>
      </c>
      <c r="G50" s="42"/>
      <c r="H50" s="59">
        <f t="shared" si="9"/>
      </c>
      <c r="I50" s="44"/>
      <c r="J50" s="57">
        <f t="shared" si="10"/>
      </c>
      <c r="K50" s="46"/>
      <c r="L50" s="54">
        <f t="shared" si="11"/>
      </c>
      <c r="M50" s="48"/>
      <c r="N50" s="49">
        <f t="shared" si="12"/>
      </c>
      <c r="O50" s="50"/>
      <c r="P50" s="51">
        <f t="shared" si="13"/>
      </c>
      <c r="Q50" s="52">
        <f t="shared" si="6"/>
        <v>0</v>
      </c>
      <c r="R50" s="62">
        <f t="shared" si="14"/>
      </c>
    </row>
    <row r="51" spans="1:18" ht="24.75" customHeight="1">
      <c r="A51" s="39"/>
      <c r="B51" s="97"/>
      <c r="C51" s="65"/>
      <c r="D51" s="125"/>
      <c r="E51" s="40"/>
      <c r="F51" s="41">
        <f t="shared" si="8"/>
      </c>
      <c r="G51" s="42"/>
      <c r="H51" s="59">
        <f t="shared" si="9"/>
      </c>
      <c r="I51" s="44"/>
      <c r="J51" s="57">
        <f t="shared" si="10"/>
      </c>
      <c r="K51" s="46"/>
      <c r="L51" s="54">
        <f t="shared" si="11"/>
      </c>
      <c r="M51" s="48"/>
      <c r="N51" s="49">
        <f t="shared" si="12"/>
      </c>
      <c r="O51" s="50"/>
      <c r="P51" s="51">
        <f t="shared" si="13"/>
      </c>
      <c r="Q51" s="52">
        <f t="shared" si="6"/>
        <v>0</v>
      </c>
      <c r="R51" s="62">
        <f t="shared" si="14"/>
      </c>
    </row>
    <row r="52" spans="1:18" ht="24.75" customHeight="1">
      <c r="A52" s="39"/>
      <c r="B52" s="97"/>
      <c r="C52" s="65"/>
      <c r="D52" s="125"/>
      <c r="E52" s="40"/>
      <c r="F52" s="41">
        <f t="shared" si="8"/>
      </c>
      <c r="G52" s="42"/>
      <c r="H52" s="59">
        <f t="shared" si="9"/>
      </c>
      <c r="I52" s="44"/>
      <c r="J52" s="57">
        <f t="shared" si="10"/>
      </c>
      <c r="K52" s="46"/>
      <c r="L52" s="54">
        <f t="shared" si="11"/>
      </c>
      <c r="M52" s="48"/>
      <c r="N52" s="49">
        <f t="shared" si="12"/>
      </c>
      <c r="O52" s="50"/>
      <c r="P52" s="51">
        <f t="shared" si="13"/>
      </c>
      <c r="Q52" s="52">
        <f t="shared" si="6"/>
        <v>0</v>
      </c>
      <c r="R52" s="62">
        <f t="shared" si="14"/>
      </c>
    </row>
    <row r="53" spans="1:18" ht="24.75" customHeight="1">
      <c r="A53" s="39"/>
      <c r="B53" s="97"/>
      <c r="C53" s="65"/>
      <c r="D53" s="125"/>
      <c r="E53" s="40"/>
      <c r="F53" s="41">
        <f t="shared" si="8"/>
      </c>
      <c r="G53" s="42"/>
      <c r="H53" s="59">
        <f t="shared" si="9"/>
      </c>
      <c r="I53" s="44"/>
      <c r="J53" s="57">
        <f t="shared" si="10"/>
      </c>
      <c r="K53" s="46"/>
      <c r="L53" s="54">
        <f t="shared" si="11"/>
      </c>
      <c r="M53" s="48"/>
      <c r="N53" s="49">
        <f t="shared" si="12"/>
      </c>
      <c r="O53" s="50"/>
      <c r="P53" s="51">
        <f t="shared" si="13"/>
      </c>
      <c r="Q53" s="52">
        <f t="shared" si="6"/>
        <v>0</v>
      </c>
      <c r="R53" s="62">
        <f t="shared" si="14"/>
      </c>
    </row>
    <row r="54" spans="1:18" ht="24.75" customHeight="1">
      <c r="A54" s="39"/>
      <c r="B54" s="97"/>
      <c r="C54" s="66"/>
      <c r="D54" s="126"/>
      <c r="E54" s="40"/>
      <c r="F54" s="41">
        <f t="shared" si="8"/>
      </c>
      <c r="G54" s="42"/>
      <c r="H54" s="59">
        <f t="shared" si="9"/>
      </c>
      <c r="I54" s="44"/>
      <c r="J54" s="57">
        <f t="shared" si="10"/>
      </c>
      <c r="K54" s="46"/>
      <c r="L54" s="54">
        <f t="shared" si="11"/>
      </c>
      <c r="M54" s="48"/>
      <c r="N54" s="49">
        <f t="shared" si="12"/>
      </c>
      <c r="O54" s="50"/>
      <c r="P54" s="51">
        <f t="shared" si="13"/>
      </c>
      <c r="Q54" s="52">
        <f t="shared" si="6"/>
        <v>0</v>
      </c>
      <c r="R54" s="62">
        <f t="shared" si="14"/>
      </c>
    </row>
    <row r="55" spans="1:18" ht="24.75" customHeight="1">
      <c r="A55" s="39"/>
      <c r="B55" s="97"/>
      <c r="C55" s="67"/>
      <c r="D55" s="127"/>
      <c r="E55" s="40"/>
      <c r="F55" s="41">
        <f t="shared" si="8"/>
      </c>
      <c r="G55" s="42"/>
      <c r="H55" s="59">
        <f t="shared" si="9"/>
      </c>
      <c r="I55" s="44"/>
      <c r="J55" s="57">
        <f t="shared" si="10"/>
      </c>
      <c r="K55" s="46"/>
      <c r="L55" s="54">
        <f t="shared" si="11"/>
      </c>
      <c r="M55" s="48"/>
      <c r="N55" s="49">
        <f t="shared" si="12"/>
      </c>
      <c r="O55" s="50"/>
      <c r="P55" s="51">
        <f t="shared" si="13"/>
      </c>
      <c r="Q55" s="52">
        <f t="shared" si="6"/>
        <v>0</v>
      </c>
      <c r="R55" s="62">
        <f t="shared" si="14"/>
      </c>
    </row>
    <row r="56" spans="1:18" ht="24.75" customHeight="1">
      <c r="A56" s="39"/>
      <c r="B56" s="97"/>
      <c r="C56" s="64"/>
      <c r="D56" s="124"/>
      <c r="E56" s="40"/>
      <c r="F56" s="41">
        <f t="shared" si="8"/>
      </c>
      <c r="G56" s="42"/>
      <c r="H56" s="59">
        <f t="shared" si="9"/>
      </c>
      <c r="I56" s="44"/>
      <c r="J56" s="57">
        <f t="shared" si="10"/>
      </c>
      <c r="K56" s="46"/>
      <c r="L56" s="54">
        <f t="shared" si="11"/>
      </c>
      <c r="M56" s="48"/>
      <c r="N56" s="49">
        <f t="shared" si="12"/>
      </c>
      <c r="O56" s="50"/>
      <c r="P56" s="51">
        <f t="shared" si="13"/>
      </c>
      <c r="Q56" s="52">
        <f t="shared" si="6"/>
        <v>0</v>
      </c>
      <c r="R56" s="62">
        <f t="shared" si="14"/>
      </c>
    </row>
    <row r="57" spans="1:18" ht="24.75" customHeight="1">
      <c r="A57" s="39"/>
      <c r="B57" s="97"/>
      <c r="C57" s="64"/>
      <c r="D57" s="124"/>
      <c r="E57" s="40"/>
      <c r="F57" s="41">
        <f t="shared" si="8"/>
      </c>
      <c r="G57" s="42"/>
      <c r="H57" s="59">
        <f t="shared" si="9"/>
      </c>
      <c r="I57" s="44"/>
      <c r="J57" s="57">
        <f t="shared" si="10"/>
      </c>
      <c r="K57" s="46"/>
      <c r="L57" s="54">
        <f t="shared" si="11"/>
      </c>
      <c r="M57" s="48"/>
      <c r="N57" s="49">
        <f t="shared" si="12"/>
      </c>
      <c r="O57" s="50"/>
      <c r="P57" s="51">
        <f t="shared" si="13"/>
      </c>
      <c r="Q57" s="52">
        <f t="shared" si="6"/>
        <v>0</v>
      </c>
      <c r="R57" s="62">
        <f t="shared" si="14"/>
      </c>
    </row>
    <row r="58" spans="1:18" ht="24.75" customHeight="1">
      <c r="A58" s="39"/>
      <c r="B58" s="97"/>
      <c r="C58" s="64"/>
      <c r="D58" s="124"/>
      <c r="E58" s="40"/>
      <c r="F58" s="41">
        <f t="shared" si="8"/>
      </c>
      <c r="G58" s="42"/>
      <c r="H58" s="59">
        <f t="shared" si="9"/>
      </c>
      <c r="I58" s="44"/>
      <c r="J58" s="57">
        <f t="shared" si="10"/>
      </c>
      <c r="K58" s="46"/>
      <c r="L58" s="54">
        <f t="shared" si="11"/>
      </c>
      <c r="M58" s="48"/>
      <c r="N58" s="49">
        <f t="shared" si="12"/>
      </c>
      <c r="O58" s="50"/>
      <c r="P58" s="51">
        <f t="shared" si="13"/>
      </c>
      <c r="Q58" s="52">
        <f t="shared" si="6"/>
        <v>0</v>
      </c>
      <c r="R58" s="62">
        <f t="shared" si="14"/>
      </c>
    </row>
    <row r="59" spans="1:18" ht="24.75" customHeight="1">
      <c r="A59" s="39"/>
      <c r="B59" s="97"/>
      <c r="C59" s="64"/>
      <c r="D59" s="124"/>
      <c r="E59" s="40"/>
      <c r="F59" s="41">
        <f t="shared" si="8"/>
      </c>
      <c r="G59" s="42"/>
      <c r="H59" s="59">
        <f t="shared" si="9"/>
      </c>
      <c r="I59" s="44"/>
      <c r="J59" s="57">
        <f t="shared" si="10"/>
      </c>
      <c r="K59" s="46"/>
      <c r="L59" s="54">
        <f t="shared" si="11"/>
      </c>
      <c r="M59" s="48"/>
      <c r="N59" s="49">
        <f t="shared" si="12"/>
      </c>
      <c r="O59" s="50"/>
      <c r="P59" s="51">
        <f t="shared" si="13"/>
      </c>
      <c r="Q59" s="52">
        <f t="shared" si="6"/>
        <v>0</v>
      </c>
      <c r="R59" s="62">
        <f t="shared" si="14"/>
      </c>
    </row>
    <row r="60" spans="1:18" ht="24.75" customHeight="1">
      <c r="A60" s="39"/>
      <c r="B60" s="97"/>
      <c r="C60" s="64"/>
      <c r="D60" s="124"/>
      <c r="E60" s="40"/>
      <c r="F60" s="41">
        <f t="shared" si="8"/>
      </c>
      <c r="G60" s="42"/>
      <c r="H60" s="59">
        <f t="shared" si="9"/>
      </c>
      <c r="I60" s="44"/>
      <c r="J60" s="57">
        <f t="shared" si="10"/>
      </c>
      <c r="K60" s="46"/>
      <c r="L60" s="54">
        <f t="shared" si="11"/>
      </c>
      <c r="M60" s="48"/>
      <c r="N60" s="49">
        <f t="shared" si="12"/>
      </c>
      <c r="O60" s="50"/>
      <c r="P60" s="51">
        <f t="shared" si="13"/>
      </c>
      <c r="Q60" s="52">
        <f t="shared" si="6"/>
        <v>0</v>
      </c>
      <c r="R60" s="62">
        <f t="shared" si="14"/>
      </c>
    </row>
    <row r="61" spans="1:18" ht="24.75" customHeight="1">
      <c r="A61" s="102"/>
      <c r="B61" s="103"/>
      <c r="C61" s="64"/>
      <c r="D61" s="124"/>
      <c r="E61" s="104"/>
      <c r="F61" s="105">
        <f t="shared" si="8"/>
      </c>
      <c r="G61" s="106"/>
      <c r="H61" s="107">
        <f t="shared" si="9"/>
      </c>
      <c r="I61" s="108"/>
      <c r="J61" s="109">
        <f t="shared" si="10"/>
      </c>
      <c r="K61" s="110"/>
      <c r="L61" s="111">
        <f t="shared" si="11"/>
      </c>
      <c r="M61" s="112"/>
      <c r="N61" s="113">
        <f t="shared" si="12"/>
      </c>
      <c r="O61" s="114"/>
      <c r="P61" s="115">
        <f t="shared" si="13"/>
      </c>
      <c r="Q61" s="116">
        <f t="shared" si="6"/>
        <v>0</v>
      </c>
      <c r="R61" s="117">
        <f t="shared" si="14"/>
      </c>
    </row>
    <row r="62" spans="1:18" ht="24.75" customHeight="1">
      <c r="A62" s="39"/>
      <c r="B62" s="97"/>
      <c r="C62" s="99"/>
      <c r="D62" s="128"/>
      <c r="E62" s="40"/>
      <c r="F62" s="41">
        <f t="shared" si="8"/>
      </c>
      <c r="G62" s="42"/>
      <c r="H62" s="59">
        <f t="shared" si="9"/>
      </c>
      <c r="I62" s="44"/>
      <c r="J62" s="57">
        <f t="shared" si="10"/>
      </c>
      <c r="K62" s="46"/>
      <c r="L62" s="54">
        <f t="shared" si="11"/>
      </c>
      <c r="M62" s="48"/>
      <c r="N62" s="49">
        <f t="shared" si="12"/>
      </c>
      <c r="O62" s="50"/>
      <c r="P62" s="51">
        <f t="shared" si="13"/>
      </c>
      <c r="Q62" s="52">
        <f t="shared" si="6"/>
        <v>0</v>
      </c>
      <c r="R62" s="62">
        <f t="shared" si="14"/>
      </c>
    </row>
    <row r="63" spans="1:18" ht="24.75" customHeight="1">
      <c r="A63" s="39"/>
      <c r="B63" s="97"/>
      <c r="C63" s="64"/>
      <c r="D63" s="124"/>
      <c r="E63" s="40"/>
      <c r="F63" s="41">
        <f t="shared" si="8"/>
      </c>
      <c r="G63" s="42"/>
      <c r="H63" s="59">
        <f t="shared" si="9"/>
      </c>
      <c r="I63" s="44"/>
      <c r="J63" s="57">
        <f t="shared" si="10"/>
      </c>
      <c r="K63" s="46"/>
      <c r="L63" s="54">
        <f t="shared" si="11"/>
      </c>
      <c r="M63" s="48"/>
      <c r="N63" s="49">
        <f t="shared" si="12"/>
      </c>
      <c r="O63" s="50"/>
      <c r="P63" s="51">
        <f t="shared" si="13"/>
      </c>
      <c r="Q63" s="52">
        <f t="shared" si="6"/>
        <v>0</v>
      </c>
      <c r="R63" s="62">
        <f t="shared" si="14"/>
      </c>
    </row>
    <row r="64" spans="1:18" ht="24.75" customHeight="1">
      <c r="A64" s="39"/>
      <c r="B64" s="97"/>
      <c r="C64" s="64"/>
      <c r="D64" s="124"/>
      <c r="E64" s="40"/>
      <c r="F64" s="41">
        <f t="shared" si="8"/>
      </c>
      <c r="G64" s="42"/>
      <c r="H64" s="59">
        <f t="shared" si="9"/>
      </c>
      <c r="I64" s="44"/>
      <c r="J64" s="57">
        <f t="shared" si="10"/>
      </c>
      <c r="K64" s="46"/>
      <c r="L64" s="54">
        <f t="shared" si="11"/>
      </c>
      <c r="M64" s="48"/>
      <c r="N64" s="49">
        <f t="shared" si="12"/>
      </c>
      <c r="O64" s="50"/>
      <c r="P64" s="51">
        <f t="shared" si="13"/>
      </c>
      <c r="Q64" s="52">
        <f t="shared" si="6"/>
        <v>0</v>
      </c>
      <c r="R64" s="62">
        <f t="shared" si="14"/>
      </c>
    </row>
    <row r="65" spans="1:18" ht="24.75" customHeight="1">
      <c r="A65" s="39"/>
      <c r="B65" s="97"/>
      <c r="C65" s="64"/>
      <c r="D65" s="124"/>
      <c r="E65" s="40"/>
      <c r="F65" s="41">
        <f t="shared" si="8"/>
      </c>
      <c r="G65" s="42"/>
      <c r="H65" s="59">
        <f t="shared" si="9"/>
      </c>
      <c r="I65" s="44"/>
      <c r="J65" s="57">
        <f t="shared" si="10"/>
      </c>
      <c r="K65" s="46"/>
      <c r="L65" s="54">
        <f t="shared" si="11"/>
      </c>
      <c r="M65" s="48"/>
      <c r="N65" s="49">
        <f t="shared" si="12"/>
      </c>
      <c r="O65" s="50"/>
      <c r="P65" s="51">
        <f t="shared" si="13"/>
      </c>
      <c r="Q65" s="52">
        <f t="shared" si="6"/>
        <v>0</v>
      </c>
      <c r="R65" s="62">
        <f t="shared" si="14"/>
      </c>
    </row>
    <row r="66" spans="1:18" ht="24.75" customHeight="1">
      <c r="A66" s="39"/>
      <c r="B66" s="97"/>
      <c r="C66" s="64"/>
      <c r="D66" s="124"/>
      <c r="E66" s="40"/>
      <c r="F66" s="41">
        <f t="shared" si="8"/>
      </c>
      <c r="G66" s="42"/>
      <c r="H66" s="59">
        <f t="shared" si="9"/>
      </c>
      <c r="I66" s="44"/>
      <c r="J66" s="57">
        <f t="shared" si="10"/>
      </c>
      <c r="K66" s="46"/>
      <c r="L66" s="54">
        <f t="shared" si="11"/>
      </c>
      <c r="M66" s="48"/>
      <c r="N66" s="49">
        <f t="shared" si="12"/>
      </c>
      <c r="O66" s="50"/>
      <c r="P66" s="51">
        <f t="shared" si="13"/>
      </c>
      <c r="Q66" s="52">
        <f t="shared" si="6"/>
        <v>0</v>
      </c>
      <c r="R66" s="62">
        <f t="shared" si="14"/>
      </c>
    </row>
    <row r="67" spans="1:18" ht="24.75" customHeight="1">
      <c r="A67" s="39"/>
      <c r="B67" s="97"/>
      <c r="C67" s="64"/>
      <c r="D67" s="124"/>
      <c r="E67" s="40"/>
      <c r="F67" s="41">
        <f t="shared" si="8"/>
      </c>
      <c r="G67" s="42"/>
      <c r="H67" s="59">
        <f t="shared" si="9"/>
      </c>
      <c r="I67" s="44"/>
      <c r="J67" s="57">
        <f t="shared" si="10"/>
      </c>
      <c r="K67" s="46"/>
      <c r="L67" s="54">
        <f t="shared" si="11"/>
      </c>
      <c r="M67" s="48"/>
      <c r="N67" s="49">
        <f t="shared" si="12"/>
      </c>
      <c r="O67" s="50"/>
      <c r="P67" s="51">
        <f t="shared" si="13"/>
      </c>
      <c r="Q67" s="52">
        <f t="shared" si="6"/>
        <v>0</v>
      </c>
      <c r="R67" s="62">
        <f t="shared" si="14"/>
      </c>
    </row>
    <row r="68" spans="1:18" ht="24.75" customHeight="1">
      <c r="A68" s="39"/>
      <c r="B68" s="97"/>
      <c r="C68" s="64"/>
      <c r="D68" s="124"/>
      <c r="E68" s="40"/>
      <c r="F68" s="41">
        <f aca="true" t="shared" si="15" ref="F68:F99">IF(E68&gt;0,RANK(E68,FloorScore)&amp;IF(COUNTIF(FloorScore,E68)&gt;1,"-T","  "),"")</f>
      </c>
      <c r="G68" s="42"/>
      <c r="H68" s="59">
        <f aca="true" t="shared" si="16" ref="H68:H99">IF(G68&gt;0,RANK(G68,PommelScore)&amp;IF(COUNTIF(PommelScore,G68)&gt;1,"-T"," "),"")</f>
      </c>
      <c r="I68" s="44"/>
      <c r="J68" s="57">
        <f aca="true" t="shared" si="17" ref="J68:J99">IF(I68&gt;0,RANK(I68,RingsScore)&amp;IF(COUNTIF(RingsScore,I68)&gt;1,"-T"," "),"")</f>
      </c>
      <c r="K68" s="46"/>
      <c r="L68" s="54">
        <f aca="true" t="shared" si="18" ref="L68:L99">IF(K68&gt;0,RANK(K68,VaultScore)&amp;IF(COUNTIF(VaultScore,K68)&gt;1,"-T"," "),"")</f>
      </c>
      <c r="M68" s="48"/>
      <c r="N68" s="49">
        <f aca="true" t="shared" si="19" ref="N68:N99">IF(M68&gt;0,RANK(M68,PBarScore)&amp;IF(COUNTIF(PBarScore,M68)&gt;1,"-T"," "),"")</f>
      </c>
      <c r="O68" s="50"/>
      <c r="P68" s="51">
        <f aca="true" t="shared" si="20" ref="P68:P99">IF(O68&gt;0,RANK(O68,HBarScore)&amp;IF(COUNTIF(HBarScore,O68)&gt;1,"-T"," "),"")</f>
      </c>
      <c r="Q68" s="52">
        <f t="shared" si="6"/>
        <v>0</v>
      </c>
      <c r="R68" s="62">
        <f aca="true" t="shared" si="21" ref="R68:R99">IF(Q68&gt;0,RANK(Q68,FinalScore)&amp;IF(COUNTIF(FinalScore,Q68)&gt;1,"-T"," "),"")</f>
      </c>
    </row>
    <row r="69" spans="1:28" ht="24.75" customHeight="1">
      <c r="A69" s="39"/>
      <c r="B69" s="97"/>
      <c r="C69" s="68"/>
      <c r="D69" s="129"/>
      <c r="E69" s="40"/>
      <c r="F69" s="41">
        <f t="shared" si="15"/>
      </c>
      <c r="G69" s="42"/>
      <c r="H69" s="59">
        <f t="shared" si="16"/>
      </c>
      <c r="I69" s="44"/>
      <c r="J69" s="57">
        <f t="shared" si="17"/>
      </c>
      <c r="K69" s="46"/>
      <c r="L69" s="54">
        <f t="shared" si="18"/>
      </c>
      <c r="M69" s="48"/>
      <c r="N69" s="49">
        <f t="shared" si="19"/>
      </c>
      <c r="O69" s="50"/>
      <c r="P69" s="51">
        <f t="shared" si="20"/>
      </c>
      <c r="Q69" s="52">
        <f t="shared" si="6"/>
        <v>0</v>
      </c>
      <c r="R69" s="62">
        <f t="shared" si="21"/>
      </c>
      <c r="T69" s="69"/>
      <c r="U69" s="69"/>
      <c r="V69" s="69"/>
      <c r="W69" s="69"/>
      <c r="X69" s="69"/>
      <c r="Y69" s="69"/>
      <c r="Z69" s="69"/>
      <c r="AA69" s="189"/>
      <c r="AB69" s="69"/>
    </row>
    <row r="70" spans="1:28" ht="24.75" customHeight="1">
      <c r="A70" s="39"/>
      <c r="B70" s="97"/>
      <c r="C70" s="61"/>
      <c r="D70" s="122"/>
      <c r="E70" s="40"/>
      <c r="F70" s="41">
        <f t="shared" si="15"/>
      </c>
      <c r="G70" s="42"/>
      <c r="H70" s="59">
        <f t="shared" si="16"/>
      </c>
      <c r="I70" s="44"/>
      <c r="J70" s="57">
        <f t="shared" si="17"/>
      </c>
      <c r="K70" s="46"/>
      <c r="L70" s="54">
        <f t="shared" si="18"/>
      </c>
      <c r="M70" s="48"/>
      <c r="N70" s="49">
        <f t="shared" si="19"/>
      </c>
      <c r="O70" s="50"/>
      <c r="P70" s="51">
        <f t="shared" si="20"/>
      </c>
      <c r="Q70" s="52">
        <f t="shared" si="6"/>
        <v>0</v>
      </c>
      <c r="R70" s="62">
        <f t="shared" si="21"/>
      </c>
      <c r="T70" s="69"/>
      <c r="U70" s="69"/>
      <c r="V70" s="69"/>
      <c r="W70" s="69"/>
      <c r="X70" s="69"/>
      <c r="Y70" s="69"/>
      <c r="Z70" s="69"/>
      <c r="AA70" s="189"/>
      <c r="AB70" s="69"/>
    </row>
    <row r="71" spans="1:27" s="69" customFormat="1" ht="24.75" customHeight="1">
      <c r="A71" s="39"/>
      <c r="B71" s="97"/>
      <c r="C71" s="61"/>
      <c r="D71" s="122"/>
      <c r="E71" s="40"/>
      <c r="F71" s="41">
        <f t="shared" si="15"/>
      </c>
      <c r="G71" s="42"/>
      <c r="H71" s="59">
        <f t="shared" si="16"/>
      </c>
      <c r="I71" s="44"/>
      <c r="J71" s="57">
        <f t="shared" si="17"/>
      </c>
      <c r="K71" s="46"/>
      <c r="L71" s="54">
        <f t="shared" si="18"/>
      </c>
      <c r="M71" s="48"/>
      <c r="N71" s="49">
        <f t="shared" si="19"/>
      </c>
      <c r="O71" s="50"/>
      <c r="P71" s="51">
        <f t="shared" si="20"/>
      </c>
      <c r="Q71" s="52">
        <f t="shared" si="6"/>
        <v>0</v>
      </c>
      <c r="R71" s="62">
        <f t="shared" si="21"/>
      </c>
      <c r="AA71" s="189"/>
    </row>
    <row r="72" spans="1:27" s="69" customFormat="1" ht="24.75" customHeight="1">
      <c r="A72" s="39"/>
      <c r="B72" s="97"/>
      <c r="C72" s="61"/>
      <c r="D72" s="122"/>
      <c r="E72" s="40"/>
      <c r="F72" s="41">
        <f t="shared" si="15"/>
      </c>
      <c r="G72" s="42"/>
      <c r="H72" s="59">
        <f t="shared" si="16"/>
      </c>
      <c r="I72" s="44"/>
      <c r="J72" s="57">
        <f t="shared" si="17"/>
      </c>
      <c r="K72" s="46"/>
      <c r="L72" s="54">
        <f t="shared" si="18"/>
      </c>
      <c r="M72" s="48"/>
      <c r="N72" s="49">
        <f t="shared" si="19"/>
      </c>
      <c r="O72" s="50"/>
      <c r="P72" s="51">
        <f t="shared" si="20"/>
      </c>
      <c r="Q72" s="52">
        <f t="shared" si="6"/>
        <v>0</v>
      </c>
      <c r="R72" s="62">
        <f t="shared" si="21"/>
      </c>
      <c r="AA72" s="189"/>
    </row>
    <row r="73" spans="1:27" s="69" customFormat="1" ht="24.75" customHeight="1">
      <c r="A73" s="39"/>
      <c r="B73" s="97"/>
      <c r="C73" s="61"/>
      <c r="D73" s="122"/>
      <c r="E73" s="40"/>
      <c r="F73" s="41">
        <f t="shared" si="15"/>
      </c>
      <c r="G73" s="42"/>
      <c r="H73" s="59">
        <f t="shared" si="16"/>
      </c>
      <c r="I73" s="44"/>
      <c r="J73" s="57">
        <f t="shared" si="17"/>
      </c>
      <c r="K73" s="46"/>
      <c r="L73" s="54">
        <f t="shared" si="18"/>
      </c>
      <c r="M73" s="48"/>
      <c r="N73" s="49">
        <f t="shared" si="19"/>
      </c>
      <c r="O73" s="50"/>
      <c r="P73" s="51">
        <f t="shared" si="20"/>
      </c>
      <c r="Q73" s="52">
        <f t="shared" si="6"/>
        <v>0</v>
      </c>
      <c r="R73" s="62">
        <f t="shared" si="21"/>
      </c>
      <c r="AA73" s="189"/>
    </row>
    <row r="74" spans="1:27" s="69" customFormat="1" ht="24.75" customHeight="1">
      <c r="A74" s="39"/>
      <c r="B74" s="97"/>
      <c r="C74" s="61"/>
      <c r="D74" s="122"/>
      <c r="E74" s="40"/>
      <c r="F74" s="41">
        <f t="shared" si="15"/>
      </c>
      <c r="G74" s="42"/>
      <c r="H74" s="59">
        <f t="shared" si="16"/>
      </c>
      <c r="I74" s="44"/>
      <c r="J74" s="57">
        <f t="shared" si="17"/>
      </c>
      <c r="K74" s="46"/>
      <c r="L74" s="54">
        <f t="shared" si="18"/>
      </c>
      <c r="M74" s="48"/>
      <c r="N74" s="49">
        <f t="shared" si="19"/>
      </c>
      <c r="O74" s="50"/>
      <c r="P74" s="51">
        <f t="shared" si="20"/>
      </c>
      <c r="Q74" s="52">
        <f t="shared" si="6"/>
        <v>0</v>
      </c>
      <c r="R74" s="62">
        <f t="shared" si="21"/>
      </c>
      <c r="AA74" s="189"/>
    </row>
    <row r="75" spans="1:27" s="69" customFormat="1" ht="24.75" customHeight="1">
      <c r="A75" s="39"/>
      <c r="B75" s="97"/>
      <c r="C75" s="61"/>
      <c r="D75" s="122"/>
      <c r="E75" s="40"/>
      <c r="F75" s="41">
        <f t="shared" si="15"/>
      </c>
      <c r="G75" s="42"/>
      <c r="H75" s="59">
        <f t="shared" si="16"/>
      </c>
      <c r="I75" s="44"/>
      <c r="J75" s="57">
        <f t="shared" si="17"/>
      </c>
      <c r="K75" s="46"/>
      <c r="L75" s="54">
        <f t="shared" si="18"/>
      </c>
      <c r="M75" s="48"/>
      <c r="N75" s="49">
        <f t="shared" si="19"/>
      </c>
      <c r="O75" s="50"/>
      <c r="P75" s="51">
        <f t="shared" si="20"/>
      </c>
      <c r="Q75" s="52">
        <f aca="true" t="shared" si="22" ref="Q75:Q138">(+E75*100+G75*100+I75*100+K75*100+M75*100+O75*100)/100</f>
        <v>0</v>
      </c>
      <c r="R75" s="62">
        <f t="shared" si="21"/>
      </c>
      <c r="AA75" s="189"/>
    </row>
    <row r="76" spans="1:27" s="69" customFormat="1" ht="24.75" customHeight="1">
      <c r="A76" s="39"/>
      <c r="B76" s="97"/>
      <c r="C76" s="61"/>
      <c r="D76" s="122"/>
      <c r="E76" s="40"/>
      <c r="F76" s="41">
        <f t="shared" si="15"/>
      </c>
      <c r="G76" s="42"/>
      <c r="H76" s="59">
        <f t="shared" si="16"/>
      </c>
      <c r="I76" s="44"/>
      <c r="J76" s="57">
        <f t="shared" si="17"/>
      </c>
      <c r="K76" s="46"/>
      <c r="L76" s="54">
        <f t="shared" si="18"/>
      </c>
      <c r="M76" s="48"/>
      <c r="N76" s="49">
        <f t="shared" si="19"/>
      </c>
      <c r="O76" s="50"/>
      <c r="P76" s="51">
        <f t="shared" si="20"/>
      </c>
      <c r="Q76" s="52">
        <f t="shared" si="22"/>
        <v>0</v>
      </c>
      <c r="R76" s="62">
        <f t="shared" si="21"/>
      </c>
      <c r="AA76" s="189"/>
    </row>
    <row r="77" spans="1:27" s="69" customFormat="1" ht="24.75" customHeight="1">
      <c r="A77" s="39"/>
      <c r="B77" s="97"/>
      <c r="C77" s="61"/>
      <c r="D77" s="122"/>
      <c r="E77" s="40"/>
      <c r="F77" s="41">
        <f t="shared" si="15"/>
      </c>
      <c r="G77" s="42"/>
      <c r="H77" s="59">
        <f t="shared" si="16"/>
      </c>
      <c r="I77" s="44"/>
      <c r="J77" s="57">
        <f t="shared" si="17"/>
      </c>
      <c r="K77" s="46"/>
      <c r="L77" s="54">
        <f t="shared" si="18"/>
      </c>
      <c r="M77" s="48"/>
      <c r="N77" s="49">
        <f t="shared" si="19"/>
      </c>
      <c r="O77" s="50"/>
      <c r="P77" s="51">
        <f t="shared" si="20"/>
      </c>
      <c r="Q77" s="52">
        <f t="shared" si="22"/>
        <v>0</v>
      </c>
      <c r="R77" s="62">
        <f t="shared" si="21"/>
      </c>
      <c r="AA77" s="189"/>
    </row>
    <row r="78" spans="1:27" s="69" customFormat="1" ht="24.75" customHeight="1">
      <c r="A78" s="39"/>
      <c r="B78" s="97"/>
      <c r="C78" s="61"/>
      <c r="D78" s="122"/>
      <c r="E78" s="40"/>
      <c r="F78" s="41">
        <f t="shared" si="15"/>
      </c>
      <c r="G78" s="42"/>
      <c r="H78" s="59">
        <f t="shared" si="16"/>
      </c>
      <c r="I78" s="44"/>
      <c r="J78" s="57">
        <f t="shared" si="17"/>
      </c>
      <c r="K78" s="46"/>
      <c r="L78" s="54">
        <f t="shared" si="18"/>
      </c>
      <c r="M78" s="48"/>
      <c r="N78" s="49">
        <f t="shared" si="19"/>
      </c>
      <c r="O78" s="50"/>
      <c r="P78" s="51">
        <f t="shared" si="20"/>
      </c>
      <c r="Q78" s="52">
        <f t="shared" si="22"/>
        <v>0</v>
      </c>
      <c r="R78" s="62">
        <f t="shared" si="21"/>
      </c>
      <c r="AA78" s="189"/>
    </row>
    <row r="79" spans="1:28" s="69" customFormat="1" ht="24.75" customHeight="1">
      <c r="A79" s="39"/>
      <c r="B79" s="97"/>
      <c r="C79" s="61"/>
      <c r="D79" s="122"/>
      <c r="E79" s="40"/>
      <c r="F79" s="41">
        <f t="shared" si="15"/>
      </c>
      <c r="G79" s="42"/>
      <c r="H79" s="59">
        <f t="shared" si="16"/>
      </c>
      <c r="I79" s="44"/>
      <c r="J79" s="57">
        <f t="shared" si="17"/>
      </c>
      <c r="K79" s="46"/>
      <c r="L79" s="54">
        <f t="shared" si="18"/>
      </c>
      <c r="M79" s="48"/>
      <c r="N79" s="49">
        <f t="shared" si="19"/>
      </c>
      <c r="O79" s="50"/>
      <c r="P79" s="51">
        <f t="shared" si="20"/>
      </c>
      <c r="Q79" s="52">
        <f t="shared" si="22"/>
        <v>0</v>
      </c>
      <c r="R79" s="62">
        <f t="shared" si="21"/>
      </c>
      <c r="T79" s="7"/>
      <c r="U79" s="7"/>
      <c r="V79" s="7"/>
      <c r="W79" s="7"/>
      <c r="X79" s="7"/>
      <c r="Y79" s="7"/>
      <c r="Z79" s="7"/>
      <c r="AA79" s="182"/>
      <c r="AB79" s="7"/>
    </row>
    <row r="80" spans="1:28" s="69" customFormat="1" ht="24.75" customHeight="1">
      <c r="A80" s="39"/>
      <c r="B80" s="97"/>
      <c r="C80" s="61"/>
      <c r="D80" s="122"/>
      <c r="E80" s="40"/>
      <c r="F80" s="41">
        <f t="shared" si="15"/>
      </c>
      <c r="G80" s="42"/>
      <c r="H80" s="59">
        <f t="shared" si="16"/>
      </c>
      <c r="I80" s="44"/>
      <c r="J80" s="57">
        <f t="shared" si="17"/>
      </c>
      <c r="K80" s="46"/>
      <c r="L80" s="54">
        <f t="shared" si="18"/>
      </c>
      <c r="M80" s="48"/>
      <c r="N80" s="49">
        <f t="shared" si="19"/>
      </c>
      <c r="O80" s="50"/>
      <c r="P80" s="51">
        <f t="shared" si="20"/>
      </c>
      <c r="Q80" s="52">
        <f t="shared" si="22"/>
        <v>0</v>
      </c>
      <c r="R80" s="62">
        <f t="shared" si="21"/>
      </c>
      <c r="T80" s="7"/>
      <c r="U80" s="7"/>
      <c r="V80" s="7"/>
      <c r="W80" s="7"/>
      <c r="X80" s="7"/>
      <c r="Y80" s="7"/>
      <c r="Z80" s="7"/>
      <c r="AA80" s="182"/>
      <c r="AB80" s="7"/>
    </row>
    <row r="81" spans="1:18" ht="24.75" customHeight="1">
      <c r="A81" s="39"/>
      <c r="B81" s="97"/>
      <c r="C81" s="70"/>
      <c r="D81" s="130"/>
      <c r="E81" s="40"/>
      <c r="F81" s="41">
        <f t="shared" si="15"/>
      </c>
      <c r="G81" s="42"/>
      <c r="H81" s="59">
        <f t="shared" si="16"/>
      </c>
      <c r="I81" s="44"/>
      <c r="J81" s="57">
        <f t="shared" si="17"/>
      </c>
      <c r="K81" s="46"/>
      <c r="L81" s="54">
        <f t="shared" si="18"/>
      </c>
      <c r="M81" s="48"/>
      <c r="N81" s="49">
        <f t="shared" si="19"/>
      </c>
      <c r="O81" s="50"/>
      <c r="P81" s="51">
        <f t="shared" si="20"/>
      </c>
      <c r="Q81" s="52">
        <f t="shared" si="22"/>
        <v>0</v>
      </c>
      <c r="R81" s="62">
        <f t="shared" si="21"/>
      </c>
    </row>
    <row r="82" spans="1:18" ht="24.75" customHeight="1">
      <c r="A82" s="39"/>
      <c r="B82" s="97"/>
      <c r="C82" s="71"/>
      <c r="D82" s="131"/>
      <c r="E82" s="40"/>
      <c r="F82" s="41">
        <f t="shared" si="15"/>
      </c>
      <c r="G82" s="42"/>
      <c r="H82" s="59">
        <f t="shared" si="16"/>
      </c>
      <c r="I82" s="44"/>
      <c r="J82" s="57">
        <f t="shared" si="17"/>
      </c>
      <c r="K82" s="46"/>
      <c r="L82" s="54">
        <f t="shared" si="18"/>
      </c>
      <c r="M82" s="48"/>
      <c r="N82" s="49">
        <f t="shared" si="19"/>
      </c>
      <c r="O82" s="50"/>
      <c r="P82" s="51">
        <f t="shared" si="20"/>
      </c>
      <c r="Q82" s="52">
        <f t="shared" si="22"/>
        <v>0</v>
      </c>
      <c r="R82" s="62">
        <f t="shared" si="21"/>
      </c>
    </row>
    <row r="83" spans="1:18" ht="24.75" customHeight="1">
      <c r="A83" s="39"/>
      <c r="B83" s="97"/>
      <c r="C83" s="71"/>
      <c r="D83" s="131"/>
      <c r="E83" s="40"/>
      <c r="F83" s="41">
        <f t="shared" si="15"/>
      </c>
      <c r="G83" s="42"/>
      <c r="H83" s="59">
        <f t="shared" si="16"/>
      </c>
      <c r="I83" s="44"/>
      <c r="J83" s="57">
        <f t="shared" si="17"/>
      </c>
      <c r="K83" s="46"/>
      <c r="L83" s="54">
        <f t="shared" si="18"/>
      </c>
      <c r="M83" s="48"/>
      <c r="N83" s="49">
        <f t="shared" si="19"/>
      </c>
      <c r="O83" s="50"/>
      <c r="P83" s="51">
        <f t="shared" si="20"/>
      </c>
      <c r="Q83" s="52">
        <f t="shared" si="22"/>
        <v>0</v>
      </c>
      <c r="R83" s="62">
        <f t="shared" si="21"/>
      </c>
    </row>
    <row r="84" spans="1:18" ht="24.75" customHeight="1">
      <c r="A84" s="39"/>
      <c r="B84" s="97"/>
      <c r="C84" s="71"/>
      <c r="D84" s="131"/>
      <c r="E84" s="40"/>
      <c r="F84" s="41">
        <f t="shared" si="15"/>
      </c>
      <c r="G84" s="42"/>
      <c r="H84" s="59">
        <f t="shared" si="16"/>
      </c>
      <c r="I84" s="44"/>
      <c r="J84" s="57">
        <f t="shared" si="17"/>
      </c>
      <c r="K84" s="46"/>
      <c r="L84" s="54">
        <f t="shared" si="18"/>
      </c>
      <c r="M84" s="48"/>
      <c r="N84" s="49">
        <f t="shared" si="19"/>
      </c>
      <c r="O84" s="50"/>
      <c r="P84" s="51">
        <f t="shared" si="20"/>
      </c>
      <c r="Q84" s="52">
        <f t="shared" si="22"/>
        <v>0</v>
      </c>
      <c r="R84" s="62">
        <f t="shared" si="21"/>
      </c>
    </row>
    <row r="85" spans="1:18" ht="24.75" customHeight="1">
      <c r="A85" s="39"/>
      <c r="B85" s="97"/>
      <c r="C85" s="71"/>
      <c r="D85" s="131"/>
      <c r="E85" s="40"/>
      <c r="F85" s="41">
        <f t="shared" si="15"/>
      </c>
      <c r="G85" s="42"/>
      <c r="H85" s="59">
        <f t="shared" si="16"/>
      </c>
      <c r="I85" s="44"/>
      <c r="J85" s="57">
        <f t="shared" si="17"/>
      </c>
      <c r="K85" s="46"/>
      <c r="L85" s="54">
        <f t="shared" si="18"/>
      </c>
      <c r="M85" s="48"/>
      <c r="N85" s="49">
        <f t="shared" si="19"/>
      </c>
      <c r="O85" s="50"/>
      <c r="P85" s="51">
        <f t="shared" si="20"/>
      </c>
      <c r="Q85" s="52">
        <f t="shared" si="22"/>
        <v>0</v>
      </c>
      <c r="R85" s="62">
        <f t="shared" si="21"/>
      </c>
    </row>
    <row r="86" spans="1:18" ht="24.75" customHeight="1">
      <c r="A86" s="39"/>
      <c r="B86" s="97"/>
      <c r="C86" s="71"/>
      <c r="D86" s="131"/>
      <c r="E86" s="40"/>
      <c r="F86" s="41">
        <f t="shared" si="15"/>
      </c>
      <c r="G86" s="42"/>
      <c r="H86" s="59">
        <f t="shared" si="16"/>
      </c>
      <c r="I86" s="44"/>
      <c r="J86" s="57">
        <f t="shared" si="17"/>
      </c>
      <c r="K86" s="46"/>
      <c r="L86" s="54">
        <f t="shared" si="18"/>
      </c>
      <c r="M86" s="48"/>
      <c r="N86" s="49">
        <f t="shared" si="19"/>
      </c>
      <c r="O86" s="50"/>
      <c r="P86" s="51">
        <f t="shared" si="20"/>
      </c>
      <c r="Q86" s="52">
        <f t="shared" si="22"/>
        <v>0</v>
      </c>
      <c r="R86" s="62">
        <f t="shared" si="21"/>
      </c>
    </row>
    <row r="87" spans="1:18" ht="24.75" customHeight="1">
      <c r="A87" s="39"/>
      <c r="B87" s="97"/>
      <c r="C87" s="71"/>
      <c r="D87" s="131"/>
      <c r="E87" s="40"/>
      <c r="F87" s="41">
        <f t="shared" si="15"/>
      </c>
      <c r="G87" s="42"/>
      <c r="H87" s="59">
        <f t="shared" si="16"/>
      </c>
      <c r="I87" s="44"/>
      <c r="J87" s="57">
        <f t="shared" si="17"/>
      </c>
      <c r="K87" s="46"/>
      <c r="L87" s="54">
        <f t="shared" si="18"/>
      </c>
      <c r="M87" s="48"/>
      <c r="N87" s="49">
        <f t="shared" si="19"/>
      </c>
      <c r="O87" s="50"/>
      <c r="P87" s="51">
        <f t="shared" si="20"/>
      </c>
      <c r="Q87" s="52">
        <f t="shared" si="22"/>
        <v>0</v>
      </c>
      <c r="R87" s="62">
        <f t="shared" si="21"/>
      </c>
    </row>
    <row r="88" spans="1:18" ht="24.75" customHeight="1">
      <c r="A88" s="39"/>
      <c r="B88" s="97"/>
      <c r="C88" s="71"/>
      <c r="D88" s="131"/>
      <c r="E88" s="40"/>
      <c r="F88" s="41">
        <f t="shared" si="15"/>
      </c>
      <c r="G88" s="42"/>
      <c r="H88" s="59">
        <f t="shared" si="16"/>
      </c>
      <c r="I88" s="44"/>
      <c r="J88" s="57">
        <f t="shared" si="17"/>
      </c>
      <c r="K88" s="46"/>
      <c r="L88" s="54">
        <f t="shared" si="18"/>
      </c>
      <c r="M88" s="48"/>
      <c r="N88" s="49">
        <f t="shared" si="19"/>
      </c>
      <c r="O88" s="50"/>
      <c r="P88" s="51">
        <f t="shared" si="20"/>
      </c>
      <c r="Q88" s="52">
        <f t="shared" si="22"/>
        <v>0</v>
      </c>
      <c r="R88" s="62">
        <f t="shared" si="21"/>
      </c>
    </row>
    <row r="89" spans="1:18" ht="24.75" customHeight="1">
      <c r="A89" s="39"/>
      <c r="B89" s="97"/>
      <c r="C89" s="71"/>
      <c r="D89" s="131"/>
      <c r="E89" s="40"/>
      <c r="F89" s="41">
        <f t="shared" si="15"/>
      </c>
      <c r="G89" s="42"/>
      <c r="H89" s="59">
        <f t="shared" si="16"/>
      </c>
      <c r="I89" s="44"/>
      <c r="J89" s="57">
        <f t="shared" si="17"/>
      </c>
      <c r="K89" s="46"/>
      <c r="L89" s="54">
        <f t="shared" si="18"/>
      </c>
      <c r="M89" s="48"/>
      <c r="N89" s="49">
        <f t="shared" si="19"/>
      </c>
      <c r="O89" s="50"/>
      <c r="P89" s="51">
        <f t="shared" si="20"/>
      </c>
      <c r="Q89" s="52">
        <f t="shared" si="22"/>
        <v>0</v>
      </c>
      <c r="R89" s="62">
        <f t="shared" si="21"/>
      </c>
    </row>
    <row r="90" spans="1:18" ht="24.75" customHeight="1">
      <c r="A90" s="39"/>
      <c r="B90" s="97"/>
      <c r="C90" s="71"/>
      <c r="D90" s="131"/>
      <c r="E90" s="40"/>
      <c r="F90" s="41">
        <f t="shared" si="15"/>
      </c>
      <c r="G90" s="42"/>
      <c r="H90" s="59">
        <f t="shared" si="16"/>
      </c>
      <c r="I90" s="44"/>
      <c r="J90" s="57">
        <f t="shared" si="17"/>
      </c>
      <c r="K90" s="46"/>
      <c r="L90" s="54">
        <f t="shared" si="18"/>
      </c>
      <c r="M90" s="48"/>
      <c r="N90" s="49">
        <f t="shared" si="19"/>
      </c>
      <c r="O90" s="50"/>
      <c r="P90" s="51">
        <f t="shared" si="20"/>
      </c>
      <c r="Q90" s="52">
        <f t="shared" si="22"/>
        <v>0</v>
      </c>
      <c r="R90" s="62">
        <f t="shared" si="21"/>
      </c>
    </row>
    <row r="91" spans="1:18" ht="24.75" customHeight="1">
      <c r="A91" s="39"/>
      <c r="B91" s="97"/>
      <c r="C91" s="71"/>
      <c r="D91" s="131"/>
      <c r="E91" s="40"/>
      <c r="F91" s="41">
        <f t="shared" si="15"/>
      </c>
      <c r="G91" s="42"/>
      <c r="H91" s="59">
        <f t="shared" si="16"/>
      </c>
      <c r="I91" s="44"/>
      <c r="J91" s="57">
        <f t="shared" si="17"/>
      </c>
      <c r="K91" s="46"/>
      <c r="L91" s="54">
        <f t="shared" si="18"/>
      </c>
      <c r="M91" s="48"/>
      <c r="N91" s="49">
        <f t="shared" si="19"/>
      </c>
      <c r="O91" s="50"/>
      <c r="P91" s="51">
        <f t="shared" si="20"/>
      </c>
      <c r="Q91" s="52">
        <f t="shared" si="22"/>
        <v>0</v>
      </c>
      <c r="R91" s="62">
        <f t="shared" si="21"/>
      </c>
    </row>
    <row r="92" spans="1:18" ht="24.75" customHeight="1">
      <c r="A92" s="39"/>
      <c r="B92" s="97"/>
      <c r="C92" s="71"/>
      <c r="D92" s="131"/>
      <c r="E92" s="40"/>
      <c r="F92" s="41">
        <f t="shared" si="15"/>
      </c>
      <c r="G92" s="42"/>
      <c r="H92" s="59">
        <f t="shared" si="16"/>
      </c>
      <c r="I92" s="44"/>
      <c r="J92" s="57">
        <f t="shared" si="17"/>
      </c>
      <c r="K92" s="46"/>
      <c r="L92" s="54">
        <f t="shared" si="18"/>
      </c>
      <c r="M92" s="48"/>
      <c r="N92" s="49">
        <f t="shared" si="19"/>
      </c>
      <c r="O92" s="50"/>
      <c r="P92" s="51">
        <f t="shared" si="20"/>
      </c>
      <c r="Q92" s="52">
        <f t="shared" si="22"/>
        <v>0</v>
      </c>
      <c r="R92" s="62">
        <f t="shared" si="21"/>
      </c>
    </row>
    <row r="93" spans="1:18" ht="24.75" customHeight="1">
      <c r="A93" s="39"/>
      <c r="B93" s="97"/>
      <c r="C93" s="71"/>
      <c r="D93" s="131"/>
      <c r="E93" s="40"/>
      <c r="F93" s="41">
        <f t="shared" si="15"/>
      </c>
      <c r="G93" s="42"/>
      <c r="H93" s="59">
        <f t="shared" si="16"/>
      </c>
      <c r="I93" s="44"/>
      <c r="J93" s="57">
        <f t="shared" si="17"/>
      </c>
      <c r="K93" s="46"/>
      <c r="L93" s="54">
        <f t="shared" si="18"/>
      </c>
      <c r="M93" s="48"/>
      <c r="N93" s="49">
        <f t="shared" si="19"/>
      </c>
      <c r="O93" s="50"/>
      <c r="P93" s="51">
        <f t="shared" si="20"/>
      </c>
      <c r="Q93" s="52">
        <f t="shared" si="22"/>
        <v>0</v>
      </c>
      <c r="R93" s="62">
        <f t="shared" si="21"/>
      </c>
    </row>
    <row r="94" spans="1:18" ht="24.75" customHeight="1">
      <c r="A94" s="39"/>
      <c r="B94" s="97"/>
      <c r="C94" s="71"/>
      <c r="D94" s="131"/>
      <c r="E94" s="40"/>
      <c r="F94" s="41">
        <f t="shared" si="15"/>
      </c>
      <c r="G94" s="42"/>
      <c r="H94" s="59">
        <f t="shared" si="16"/>
      </c>
      <c r="I94" s="44"/>
      <c r="J94" s="57">
        <f t="shared" si="17"/>
      </c>
      <c r="K94" s="46"/>
      <c r="L94" s="54">
        <f t="shared" si="18"/>
      </c>
      <c r="M94" s="48"/>
      <c r="N94" s="49">
        <f t="shared" si="19"/>
      </c>
      <c r="O94" s="50"/>
      <c r="P94" s="51">
        <f t="shared" si="20"/>
      </c>
      <c r="Q94" s="52">
        <f t="shared" si="22"/>
        <v>0</v>
      </c>
      <c r="R94" s="62">
        <f t="shared" si="21"/>
      </c>
    </row>
    <row r="95" spans="1:18" ht="24.75" customHeight="1">
      <c r="A95" s="39"/>
      <c r="B95" s="97"/>
      <c r="C95" s="71"/>
      <c r="D95" s="131"/>
      <c r="E95" s="40"/>
      <c r="F95" s="41">
        <f t="shared" si="15"/>
      </c>
      <c r="G95" s="42"/>
      <c r="H95" s="59">
        <f t="shared" si="16"/>
      </c>
      <c r="I95" s="44"/>
      <c r="J95" s="57">
        <f t="shared" si="17"/>
      </c>
      <c r="K95" s="46"/>
      <c r="L95" s="54">
        <f t="shared" si="18"/>
      </c>
      <c r="M95" s="48"/>
      <c r="N95" s="49">
        <f t="shared" si="19"/>
      </c>
      <c r="O95" s="50"/>
      <c r="P95" s="51">
        <f t="shared" si="20"/>
      </c>
      <c r="Q95" s="52">
        <f t="shared" si="22"/>
        <v>0</v>
      </c>
      <c r="R95" s="62">
        <f t="shared" si="21"/>
      </c>
    </row>
    <row r="96" spans="1:18" ht="24.75" customHeight="1">
      <c r="A96" s="39"/>
      <c r="B96" s="97"/>
      <c r="C96" s="72"/>
      <c r="D96" s="132"/>
      <c r="E96" s="40"/>
      <c r="F96" s="41">
        <f t="shared" si="15"/>
      </c>
      <c r="G96" s="42"/>
      <c r="H96" s="59">
        <f t="shared" si="16"/>
      </c>
      <c r="I96" s="44"/>
      <c r="J96" s="57">
        <f t="shared" si="17"/>
      </c>
      <c r="K96" s="46"/>
      <c r="L96" s="54">
        <f t="shared" si="18"/>
      </c>
      <c r="M96" s="48"/>
      <c r="N96" s="49">
        <f t="shared" si="19"/>
      </c>
      <c r="O96" s="50"/>
      <c r="P96" s="51">
        <f t="shared" si="20"/>
      </c>
      <c r="Q96" s="52">
        <f t="shared" si="22"/>
        <v>0</v>
      </c>
      <c r="R96" s="62">
        <f t="shared" si="21"/>
      </c>
    </row>
    <row r="97" spans="1:18" ht="24.75" customHeight="1">
      <c r="A97" s="39"/>
      <c r="B97" s="97"/>
      <c r="C97" s="71"/>
      <c r="D97" s="131"/>
      <c r="E97" s="40"/>
      <c r="F97" s="41">
        <f t="shared" si="15"/>
      </c>
      <c r="G97" s="42"/>
      <c r="H97" s="59">
        <f t="shared" si="16"/>
      </c>
      <c r="I97" s="44"/>
      <c r="J97" s="57">
        <f t="shared" si="17"/>
      </c>
      <c r="K97" s="46"/>
      <c r="L97" s="54">
        <f t="shared" si="18"/>
      </c>
      <c r="M97" s="48"/>
      <c r="N97" s="49">
        <f t="shared" si="19"/>
      </c>
      <c r="O97" s="50"/>
      <c r="P97" s="51">
        <f t="shared" si="20"/>
      </c>
      <c r="Q97" s="52">
        <f t="shared" si="22"/>
        <v>0</v>
      </c>
      <c r="R97" s="62">
        <f t="shared" si="21"/>
      </c>
    </row>
    <row r="98" spans="1:18" ht="24.75" customHeight="1">
      <c r="A98" s="39"/>
      <c r="B98" s="97"/>
      <c r="C98" s="71"/>
      <c r="D98" s="131"/>
      <c r="E98" s="40"/>
      <c r="F98" s="41">
        <f t="shared" si="15"/>
      </c>
      <c r="G98" s="42"/>
      <c r="H98" s="59">
        <f t="shared" si="16"/>
      </c>
      <c r="I98" s="44"/>
      <c r="J98" s="57">
        <f t="shared" si="17"/>
      </c>
      <c r="K98" s="46"/>
      <c r="L98" s="54">
        <f t="shared" si="18"/>
      </c>
      <c r="M98" s="48"/>
      <c r="N98" s="49">
        <f t="shared" si="19"/>
      </c>
      <c r="O98" s="50"/>
      <c r="P98" s="51">
        <f t="shared" si="20"/>
      </c>
      <c r="Q98" s="52">
        <f t="shared" si="22"/>
        <v>0</v>
      </c>
      <c r="R98" s="62">
        <f t="shared" si="21"/>
      </c>
    </row>
    <row r="99" spans="1:18" ht="24.75" customHeight="1">
      <c r="A99" s="39"/>
      <c r="B99" s="97"/>
      <c r="C99" s="71"/>
      <c r="D99" s="131"/>
      <c r="E99" s="40"/>
      <c r="F99" s="41">
        <f t="shared" si="15"/>
      </c>
      <c r="G99" s="42"/>
      <c r="H99" s="59">
        <f t="shared" si="16"/>
      </c>
      <c r="I99" s="44"/>
      <c r="J99" s="57">
        <f t="shared" si="17"/>
      </c>
      <c r="K99" s="46"/>
      <c r="L99" s="54">
        <f t="shared" si="18"/>
      </c>
      <c r="M99" s="48"/>
      <c r="N99" s="49">
        <f t="shared" si="19"/>
      </c>
      <c r="O99" s="50"/>
      <c r="P99" s="51">
        <f t="shared" si="20"/>
      </c>
      <c r="Q99" s="52">
        <f t="shared" si="22"/>
        <v>0</v>
      </c>
      <c r="R99" s="62">
        <f t="shared" si="21"/>
      </c>
    </row>
    <row r="100" spans="1:18" ht="24.75" customHeight="1">
      <c r="A100" s="39"/>
      <c r="B100" s="97"/>
      <c r="C100" s="71"/>
      <c r="D100" s="131"/>
      <c r="E100" s="40"/>
      <c r="F100" s="41">
        <f aca="true" t="shared" si="23" ref="F100:F131">IF(E100&gt;0,RANK(E100,FloorScore)&amp;IF(COUNTIF(FloorScore,E100)&gt;1,"-T","  "),"")</f>
      </c>
      <c r="G100" s="42"/>
      <c r="H100" s="59">
        <f aca="true" t="shared" si="24" ref="H100:H131">IF(G100&gt;0,RANK(G100,PommelScore)&amp;IF(COUNTIF(PommelScore,G100)&gt;1,"-T"," "),"")</f>
      </c>
      <c r="I100" s="44"/>
      <c r="J100" s="57">
        <f aca="true" t="shared" si="25" ref="J100:J131">IF(I100&gt;0,RANK(I100,RingsScore)&amp;IF(COUNTIF(RingsScore,I100)&gt;1,"-T"," "),"")</f>
      </c>
      <c r="K100" s="46"/>
      <c r="L100" s="54">
        <f aca="true" t="shared" si="26" ref="L100:L131">IF(K100&gt;0,RANK(K100,VaultScore)&amp;IF(COUNTIF(VaultScore,K100)&gt;1,"-T"," "),"")</f>
      </c>
      <c r="M100" s="48"/>
      <c r="N100" s="49">
        <f aca="true" t="shared" si="27" ref="N100:N131">IF(M100&gt;0,RANK(M100,PBarScore)&amp;IF(COUNTIF(PBarScore,M100)&gt;1,"-T"," "),"")</f>
      </c>
      <c r="O100" s="50"/>
      <c r="P100" s="51">
        <f aca="true" t="shared" si="28" ref="P100:P131">IF(O100&gt;0,RANK(O100,HBarScore)&amp;IF(COUNTIF(HBarScore,O100)&gt;1,"-T"," "),"")</f>
      </c>
      <c r="Q100" s="52">
        <f t="shared" si="22"/>
        <v>0</v>
      </c>
      <c r="R100" s="62">
        <f aca="true" t="shared" si="29" ref="R100:R131">IF(Q100&gt;0,RANK(Q100,FinalScore)&amp;IF(COUNTIF(FinalScore,Q100)&gt;1,"-T"," "),"")</f>
      </c>
    </row>
    <row r="101" spans="1:18" ht="24.75" customHeight="1">
      <c r="A101" s="39"/>
      <c r="B101" s="97"/>
      <c r="C101" s="71"/>
      <c r="D101" s="131"/>
      <c r="E101" s="40"/>
      <c r="F101" s="41">
        <f t="shared" si="23"/>
      </c>
      <c r="G101" s="42"/>
      <c r="H101" s="59">
        <f t="shared" si="24"/>
      </c>
      <c r="I101" s="44"/>
      <c r="J101" s="57">
        <f t="shared" si="25"/>
      </c>
      <c r="K101" s="46"/>
      <c r="L101" s="54">
        <f t="shared" si="26"/>
      </c>
      <c r="M101" s="48"/>
      <c r="N101" s="49">
        <f t="shared" si="27"/>
      </c>
      <c r="O101" s="50"/>
      <c r="P101" s="51">
        <f t="shared" si="28"/>
      </c>
      <c r="Q101" s="52">
        <f t="shared" si="22"/>
        <v>0</v>
      </c>
      <c r="R101" s="62">
        <f t="shared" si="29"/>
      </c>
    </row>
    <row r="102" spans="1:18" ht="24.75" customHeight="1">
      <c r="A102" s="39"/>
      <c r="B102" s="97"/>
      <c r="C102" s="71"/>
      <c r="D102" s="131"/>
      <c r="E102" s="40"/>
      <c r="F102" s="41">
        <f t="shared" si="23"/>
      </c>
      <c r="G102" s="42"/>
      <c r="H102" s="59">
        <f t="shared" si="24"/>
      </c>
      <c r="I102" s="44"/>
      <c r="J102" s="57">
        <f t="shared" si="25"/>
      </c>
      <c r="K102" s="46"/>
      <c r="L102" s="54">
        <f t="shared" si="26"/>
      </c>
      <c r="M102" s="48"/>
      <c r="N102" s="49">
        <f t="shared" si="27"/>
      </c>
      <c r="O102" s="50"/>
      <c r="P102" s="51">
        <f t="shared" si="28"/>
      </c>
      <c r="Q102" s="52">
        <f t="shared" si="22"/>
        <v>0</v>
      </c>
      <c r="R102" s="62">
        <f t="shared" si="29"/>
      </c>
    </row>
    <row r="103" spans="1:18" ht="24.75" customHeight="1">
      <c r="A103" s="39"/>
      <c r="B103" s="97"/>
      <c r="C103" s="71"/>
      <c r="D103" s="131"/>
      <c r="E103" s="40"/>
      <c r="F103" s="41">
        <f t="shared" si="23"/>
      </c>
      <c r="G103" s="42"/>
      <c r="H103" s="59">
        <f t="shared" si="24"/>
      </c>
      <c r="I103" s="44"/>
      <c r="J103" s="57">
        <f t="shared" si="25"/>
      </c>
      <c r="K103" s="46"/>
      <c r="L103" s="54">
        <f t="shared" si="26"/>
      </c>
      <c r="M103" s="48"/>
      <c r="N103" s="49">
        <f t="shared" si="27"/>
      </c>
      <c r="O103" s="50"/>
      <c r="P103" s="51">
        <f t="shared" si="28"/>
      </c>
      <c r="Q103" s="52">
        <f t="shared" si="22"/>
        <v>0</v>
      </c>
      <c r="R103" s="62">
        <f t="shared" si="29"/>
      </c>
    </row>
    <row r="104" spans="1:18" ht="24.75" customHeight="1">
      <c r="A104" s="39"/>
      <c r="B104" s="97"/>
      <c r="C104" s="71"/>
      <c r="D104" s="131"/>
      <c r="E104" s="40"/>
      <c r="F104" s="41">
        <f t="shared" si="23"/>
      </c>
      <c r="G104" s="42"/>
      <c r="H104" s="59">
        <f t="shared" si="24"/>
      </c>
      <c r="I104" s="44"/>
      <c r="J104" s="57">
        <f t="shared" si="25"/>
      </c>
      <c r="K104" s="46"/>
      <c r="L104" s="54">
        <f t="shared" si="26"/>
      </c>
      <c r="M104" s="48"/>
      <c r="N104" s="49">
        <f t="shared" si="27"/>
      </c>
      <c r="O104" s="50"/>
      <c r="P104" s="51">
        <f t="shared" si="28"/>
      </c>
      <c r="Q104" s="52">
        <f t="shared" si="22"/>
        <v>0</v>
      </c>
      <c r="R104" s="62">
        <f t="shared" si="29"/>
      </c>
    </row>
    <row r="105" spans="1:18" ht="24.75" customHeight="1">
      <c r="A105" s="39"/>
      <c r="B105" s="97"/>
      <c r="C105" s="71"/>
      <c r="D105" s="131"/>
      <c r="E105" s="40"/>
      <c r="F105" s="41">
        <f t="shared" si="23"/>
      </c>
      <c r="G105" s="42"/>
      <c r="H105" s="59">
        <f t="shared" si="24"/>
      </c>
      <c r="I105" s="44"/>
      <c r="J105" s="57">
        <f t="shared" si="25"/>
      </c>
      <c r="K105" s="46"/>
      <c r="L105" s="54">
        <f t="shared" si="26"/>
      </c>
      <c r="M105" s="48"/>
      <c r="N105" s="49">
        <f t="shared" si="27"/>
      </c>
      <c r="O105" s="50"/>
      <c r="P105" s="51">
        <f t="shared" si="28"/>
      </c>
      <c r="Q105" s="52">
        <f t="shared" si="22"/>
        <v>0</v>
      </c>
      <c r="R105" s="62">
        <f t="shared" si="29"/>
      </c>
    </row>
    <row r="106" spans="1:18" ht="24.75" customHeight="1">
      <c r="A106" s="39"/>
      <c r="B106" s="97"/>
      <c r="C106" s="71"/>
      <c r="D106" s="131"/>
      <c r="E106" s="40"/>
      <c r="F106" s="41">
        <f t="shared" si="23"/>
      </c>
      <c r="G106" s="42"/>
      <c r="H106" s="59">
        <f t="shared" si="24"/>
      </c>
      <c r="I106" s="44"/>
      <c r="J106" s="57">
        <f t="shared" si="25"/>
      </c>
      <c r="K106" s="46"/>
      <c r="L106" s="54">
        <f t="shared" si="26"/>
      </c>
      <c r="M106" s="48"/>
      <c r="N106" s="49">
        <f t="shared" si="27"/>
      </c>
      <c r="O106" s="50"/>
      <c r="P106" s="51">
        <f t="shared" si="28"/>
      </c>
      <c r="Q106" s="52">
        <f t="shared" si="22"/>
        <v>0</v>
      </c>
      <c r="R106" s="62">
        <f t="shared" si="29"/>
      </c>
    </row>
    <row r="107" spans="1:18" ht="24.75" customHeight="1">
      <c r="A107" s="39"/>
      <c r="B107" s="97"/>
      <c r="C107" s="71"/>
      <c r="D107" s="131"/>
      <c r="E107" s="40"/>
      <c r="F107" s="41">
        <f t="shared" si="23"/>
      </c>
      <c r="G107" s="42"/>
      <c r="H107" s="59">
        <f t="shared" si="24"/>
      </c>
      <c r="I107" s="44"/>
      <c r="J107" s="57">
        <f t="shared" si="25"/>
      </c>
      <c r="K107" s="46"/>
      <c r="L107" s="54">
        <f t="shared" si="26"/>
      </c>
      <c r="M107" s="48"/>
      <c r="N107" s="49">
        <f t="shared" si="27"/>
      </c>
      <c r="O107" s="50"/>
      <c r="P107" s="51">
        <f t="shared" si="28"/>
      </c>
      <c r="Q107" s="52">
        <f t="shared" si="22"/>
        <v>0</v>
      </c>
      <c r="R107" s="62">
        <f t="shared" si="29"/>
      </c>
    </row>
    <row r="108" spans="1:18" ht="24.75" customHeight="1">
      <c r="A108" s="39"/>
      <c r="B108" s="97"/>
      <c r="C108" s="71"/>
      <c r="D108" s="131"/>
      <c r="E108" s="40"/>
      <c r="F108" s="41">
        <f t="shared" si="23"/>
      </c>
      <c r="G108" s="42"/>
      <c r="H108" s="59">
        <f t="shared" si="24"/>
      </c>
      <c r="I108" s="44"/>
      <c r="J108" s="57">
        <f t="shared" si="25"/>
      </c>
      <c r="K108" s="46"/>
      <c r="L108" s="54">
        <f t="shared" si="26"/>
      </c>
      <c r="M108" s="48"/>
      <c r="N108" s="49">
        <f t="shared" si="27"/>
      </c>
      <c r="O108" s="50"/>
      <c r="P108" s="51">
        <f t="shared" si="28"/>
      </c>
      <c r="Q108" s="52">
        <f t="shared" si="22"/>
        <v>0</v>
      </c>
      <c r="R108" s="62">
        <f t="shared" si="29"/>
      </c>
    </row>
    <row r="109" spans="1:18" ht="24.75" customHeight="1">
      <c r="A109" s="39"/>
      <c r="B109" s="97"/>
      <c r="C109" s="73"/>
      <c r="D109" s="133"/>
      <c r="E109" s="40"/>
      <c r="F109" s="41">
        <f t="shared" si="23"/>
      </c>
      <c r="G109" s="42"/>
      <c r="H109" s="59">
        <f t="shared" si="24"/>
      </c>
      <c r="I109" s="44"/>
      <c r="J109" s="57">
        <f t="shared" si="25"/>
      </c>
      <c r="K109" s="46"/>
      <c r="L109" s="54">
        <f t="shared" si="26"/>
      </c>
      <c r="M109" s="48"/>
      <c r="N109" s="49">
        <f t="shared" si="27"/>
      </c>
      <c r="O109" s="50"/>
      <c r="P109" s="51">
        <f t="shared" si="28"/>
      </c>
      <c r="Q109" s="74">
        <f t="shared" si="22"/>
        <v>0</v>
      </c>
      <c r="R109" s="62">
        <f t="shared" si="29"/>
      </c>
    </row>
    <row r="110" spans="1:18" ht="24.75" customHeight="1">
      <c r="A110" s="39"/>
      <c r="B110" s="97"/>
      <c r="C110" s="73"/>
      <c r="D110" s="133"/>
      <c r="E110" s="40"/>
      <c r="F110" s="41">
        <f t="shared" si="23"/>
      </c>
      <c r="G110" s="42"/>
      <c r="H110" s="59">
        <f t="shared" si="24"/>
      </c>
      <c r="I110" s="44"/>
      <c r="J110" s="57">
        <f t="shared" si="25"/>
      </c>
      <c r="K110" s="46"/>
      <c r="L110" s="54">
        <f t="shared" si="26"/>
      </c>
      <c r="M110" s="48"/>
      <c r="N110" s="49">
        <f t="shared" si="27"/>
      </c>
      <c r="O110" s="50"/>
      <c r="P110" s="51">
        <f t="shared" si="28"/>
      </c>
      <c r="Q110" s="74">
        <f t="shared" si="22"/>
        <v>0</v>
      </c>
      <c r="R110" s="62">
        <f t="shared" si="29"/>
      </c>
    </row>
    <row r="111" spans="1:18" ht="24.75" customHeight="1">
      <c r="A111" s="39"/>
      <c r="B111" s="97"/>
      <c r="C111" s="73"/>
      <c r="D111" s="133"/>
      <c r="E111" s="40"/>
      <c r="F111" s="41">
        <f t="shared" si="23"/>
      </c>
      <c r="G111" s="42"/>
      <c r="H111" s="59">
        <f t="shared" si="24"/>
      </c>
      <c r="I111" s="44"/>
      <c r="J111" s="57">
        <f t="shared" si="25"/>
      </c>
      <c r="K111" s="46"/>
      <c r="L111" s="54">
        <f t="shared" si="26"/>
      </c>
      <c r="M111" s="48"/>
      <c r="N111" s="49">
        <f t="shared" si="27"/>
      </c>
      <c r="O111" s="50"/>
      <c r="P111" s="51">
        <f t="shared" si="28"/>
      </c>
      <c r="Q111" s="74">
        <f t="shared" si="22"/>
        <v>0</v>
      </c>
      <c r="R111" s="62">
        <f t="shared" si="29"/>
      </c>
    </row>
    <row r="112" spans="1:18" ht="24.75" customHeight="1">
      <c r="A112" s="39"/>
      <c r="B112" s="97"/>
      <c r="C112" s="73"/>
      <c r="D112" s="133"/>
      <c r="E112" s="40"/>
      <c r="F112" s="41">
        <f t="shared" si="23"/>
      </c>
      <c r="G112" s="42"/>
      <c r="H112" s="59">
        <f t="shared" si="24"/>
      </c>
      <c r="I112" s="44"/>
      <c r="J112" s="57">
        <f t="shared" si="25"/>
      </c>
      <c r="K112" s="46"/>
      <c r="L112" s="54">
        <f t="shared" si="26"/>
      </c>
      <c r="M112" s="48"/>
      <c r="N112" s="49">
        <f t="shared" si="27"/>
      </c>
      <c r="O112" s="50"/>
      <c r="P112" s="51">
        <f t="shared" si="28"/>
      </c>
      <c r="Q112" s="74">
        <f t="shared" si="22"/>
        <v>0</v>
      </c>
      <c r="R112" s="62">
        <f t="shared" si="29"/>
      </c>
    </row>
    <row r="113" spans="1:18" ht="24.75" customHeight="1">
      <c r="A113" s="39"/>
      <c r="B113" s="97"/>
      <c r="C113" s="73"/>
      <c r="D113" s="133"/>
      <c r="E113" s="40"/>
      <c r="F113" s="41">
        <f t="shared" si="23"/>
      </c>
      <c r="G113" s="42"/>
      <c r="H113" s="59">
        <f t="shared" si="24"/>
      </c>
      <c r="I113" s="44"/>
      <c r="J113" s="57">
        <f t="shared" si="25"/>
      </c>
      <c r="K113" s="46"/>
      <c r="L113" s="54">
        <f t="shared" si="26"/>
      </c>
      <c r="M113" s="48"/>
      <c r="N113" s="49">
        <f t="shared" si="27"/>
      </c>
      <c r="O113" s="50"/>
      <c r="P113" s="51">
        <f t="shared" si="28"/>
      </c>
      <c r="Q113" s="74">
        <f t="shared" si="22"/>
        <v>0</v>
      </c>
      <c r="R113" s="62">
        <f t="shared" si="29"/>
      </c>
    </row>
    <row r="114" spans="1:18" ht="24.75" customHeight="1">
      <c r="A114" s="39"/>
      <c r="B114" s="97"/>
      <c r="C114" s="73"/>
      <c r="D114" s="133"/>
      <c r="E114" s="40"/>
      <c r="F114" s="41">
        <f t="shared" si="23"/>
      </c>
      <c r="G114" s="42"/>
      <c r="H114" s="59">
        <f t="shared" si="24"/>
      </c>
      <c r="I114" s="44"/>
      <c r="J114" s="57">
        <f t="shared" si="25"/>
      </c>
      <c r="K114" s="46"/>
      <c r="L114" s="54">
        <f t="shared" si="26"/>
      </c>
      <c r="M114" s="48"/>
      <c r="N114" s="49">
        <f t="shared" si="27"/>
      </c>
      <c r="O114" s="50"/>
      <c r="P114" s="51">
        <f t="shared" si="28"/>
      </c>
      <c r="Q114" s="74">
        <f t="shared" si="22"/>
        <v>0</v>
      </c>
      <c r="R114" s="62">
        <f t="shared" si="29"/>
      </c>
    </row>
    <row r="115" spans="1:18" ht="24.75" customHeight="1">
      <c r="A115" s="39"/>
      <c r="B115" s="97"/>
      <c r="C115" s="73"/>
      <c r="D115" s="133"/>
      <c r="E115" s="40"/>
      <c r="F115" s="41">
        <f t="shared" si="23"/>
      </c>
      <c r="G115" s="42"/>
      <c r="H115" s="59">
        <f t="shared" si="24"/>
      </c>
      <c r="I115" s="44"/>
      <c r="J115" s="57">
        <f t="shared" si="25"/>
      </c>
      <c r="K115" s="46"/>
      <c r="L115" s="54">
        <f t="shared" si="26"/>
      </c>
      <c r="M115" s="48"/>
      <c r="N115" s="49">
        <f t="shared" si="27"/>
      </c>
      <c r="O115" s="50"/>
      <c r="P115" s="51">
        <f t="shared" si="28"/>
      </c>
      <c r="Q115" s="74">
        <f t="shared" si="22"/>
        <v>0</v>
      </c>
      <c r="R115" s="62">
        <f t="shared" si="29"/>
      </c>
    </row>
    <row r="116" spans="1:18" ht="24.75" customHeight="1">
      <c r="A116" s="39"/>
      <c r="B116" s="97"/>
      <c r="C116" s="73"/>
      <c r="D116" s="133"/>
      <c r="E116" s="40"/>
      <c r="F116" s="41">
        <f t="shared" si="23"/>
      </c>
      <c r="G116" s="42"/>
      <c r="H116" s="59">
        <f t="shared" si="24"/>
      </c>
      <c r="I116" s="44"/>
      <c r="J116" s="57">
        <f t="shared" si="25"/>
      </c>
      <c r="K116" s="46"/>
      <c r="L116" s="54">
        <f t="shared" si="26"/>
      </c>
      <c r="M116" s="48"/>
      <c r="N116" s="49">
        <f t="shared" si="27"/>
      </c>
      <c r="O116" s="50"/>
      <c r="P116" s="51">
        <f t="shared" si="28"/>
      </c>
      <c r="Q116" s="74">
        <f t="shared" si="22"/>
        <v>0</v>
      </c>
      <c r="R116" s="62">
        <f t="shared" si="29"/>
      </c>
    </row>
    <row r="117" spans="1:18" ht="24.75" customHeight="1">
      <c r="A117" s="39"/>
      <c r="B117" s="97"/>
      <c r="C117" s="73"/>
      <c r="D117" s="133"/>
      <c r="E117" s="40"/>
      <c r="F117" s="41">
        <f t="shared" si="23"/>
      </c>
      <c r="G117" s="42"/>
      <c r="H117" s="59">
        <f t="shared" si="24"/>
      </c>
      <c r="I117" s="44"/>
      <c r="J117" s="57">
        <f t="shared" si="25"/>
      </c>
      <c r="K117" s="46"/>
      <c r="L117" s="54">
        <f t="shared" si="26"/>
      </c>
      <c r="M117" s="48"/>
      <c r="N117" s="49">
        <f t="shared" si="27"/>
      </c>
      <c r="O117" s="50"/>
      <c r="P117" s="51">
        <f t="shared" si="28"/>
      </c>
      <c r="Q117" s="74">
        <f t="shared" si="22"/>
        <v>0</v>
      </c>
      <c r="R117" s="62">
        <f t="shared" si="29"/>
      </c>
    </row>
    <row r="118" spans="1:18" ht="24.75" customHeight="1">
      <c r="A118" s="39"/>
      <c r="B118" s="97"/>
      <c r="C118" s="73"/>
      <c r="D118" s="133"/>
      <c r="E118" s="40"/>
      <c r="F118" s="41">
        <f t="shared" si="23"/>
      </c>
      <c r="G118" s="42"/>
      <c r="H118" s="59">
        <f t="shared" si="24"/>
      </c>
      <c r="I118" s="44"/>
      <c r="J118" s="57">
        <f t="shared" si="25"/>
      </c>
      <c r="K118" s="46"/>
      <c r="L118" s="54">
        <f t="shared" si="26"/>
      </c>
      <c r="M118" s="48"/>
      <c r="N118" s="49">
        <f t="shared" si="27"/>
      </c>
      <c r="O118" s="50"/>
      <c r="P118" s="51">
        <f t="shared" si="28"/>
      </c>
      <c r="Q118" s="74">
        <f t="shared" si="22"/>
        <v>0</v>
      </c>
      <c r="R118" s="62">
        <f t="shared" si="29"/>
      </c>
    </row>
    <row r="119" spans="1:18" ht="24.75" customHeight="1">
      <c r="A119" s="39"/>
      <c r="B119" s="97"/>
      <c r="C119" s="73"/>
      <c r="D119" s="133"/>
      <c r="E119" s="40"/>
      <c r="F119" s="41">
        <f t="shared" si="23"/>
      </c>
      <c r="G119" s="42"/>
      <c r="H119" s="59">
        <f t="shared" si="24"/>
      </c>
      <c r="I119" s="44"/>
      <c r="J119" s="57">
        <f t="shared" si="25"/>
      </c>
      <c r="K119" s="46"/>
      <c r="L119" s="54">
        <f t="shared" si="26"/>
      </c>
      <c r="M119" s="48"/>
      <c r="N119" s="49">
        <f t="shared" si="27"/>
      </c>
      <c r="O119" s="50"/>
      <c r="P119" s="51">
        <f t="shared" si="28"/>
      </c>
      <c r="Q119" s="74">
        <f t="shared" si="22"/>
        <v>0</v>
      </c>
      <c r="R119" s="62">
        <f t="shared" si="29"/>
      </c>
    </row>
    <row r="120" spans="1:18" ht="24.75" customHeight="1">
      <c r="A120" s="39"/>
      <c r="B120" s="97"/>
      <c r="C120" s="73"/>
      <c r="D120" s="133"/>
      <c r="E120" s="40"/>
      <c r="F120" s="41">
        <f t="shared" si="23"/>
      </c>
      <c r="G120" s="42"/>
      <c r="H120" s="59">
        <f t="shared" si="24"/>
      </c>
      <c r="I120" s="44"/>
      <c r="J120" s="57">
        <f t="shared" si="25"/>
      </c>
      <c r="K120" s="46"/>
      <c r="L120" s="54">
        <f t="shared" si="26"/>
      </c>
      <c r="M120" s="48"/>
      <c r="N120" s="49">
        <f t="shared" si="27"/>
      </c>
      <c r="O120" s="50"/>
      <c r="P120" s="51">
        <f t="shared" si="28"/>
      </c>
      <c r="Q120" s="74">
        <f t="shared" si="22"/>
        <v>0</v>
      </c>
      <c r="R120" s="62">
        <f t="shared" si="29"/>
      </c>
    </row>
    <row r="121" spans="1:18" ht="24.75" customHeight="1">
      <c r="A121" s="39"/>
      <c r="B121" s="97"/>
      <c r="C121" s="73"/>
      <c r="D121" s="133"/>
      <c r="E121" s="40"/>
      <c r="F121" s="41">
        <f t="shared" si="23"/>
      </c>
      <c r="G121" s="42"/>
      <c r="H121" s="59">
        <f t="shared" si="24"/>
      </c>
      <c r="I121" s="44"/>
      <c r="J121" s="57">
        <f t="shared" si="25"/>
      </c>
      <c r="K121" s="46"/>
      <c r="L121" s="54">
        <f t="shared" si="26"/>
      </c>
      <c r="M121" s="48"/>
      <c r="N121" s="49">
        <f t="shared" si="27"/>
      </c>
      <c r="O121" s="50"/>
      <c r="P121" s="51">
        <f t="shared" si="28"/>
      </c>
      <c r="Q121" s="74">
        <f t="shared" si="22"/>
        <v>0</v>
      </c>
      <c r="R121" s="62">
        <f t="shared" si="29"/>
      </c>
    </row>
    <row r="122" spans="1:18" ht="24.75" customHeight="1">
      <c r="A122" s="39"/>
      <c r="B122" s="97"/>
      <c r="C122" s="73"/>
      <c r="D122" s="133"/>
      <c r="E122" s="40"/>
      <c r="F122" s="41">
        <f t="shared" si="23"/>
      </c>
      <c r="G122" s="42"/>
      <c r="H122" s="59">
        <f t="shared" si="24"/>
      </c>
      <c r="I122" s="44"/>
      <c r="J122" s="57">
        <f t="shared" si="25"/>
      </c>
      <c r="K122" s="46"/>
      <c r="L122" s="54">
        <f t="shared" si="26"/>
      </c>
      <c r="M122" s="48"/>
      <c r="N122" s="49">
        <f t="shared" si="27"/>
      </c>
      <c r="O122" s="50"/>
      <c r="P122" s="51">
        <f t="shared" si="28"/>
      </c>
      <c r="Q122" s="74">
        <f t="shared" si="22"/>
        <v>0</v>
      </c>
      <c r="R122" s="62">
        <f t="shared" si="29"/>
      </c>
    </row>
    <row r="123" spans="1:18" ht="24.75" customHeight="1">
      <c r="A123" s="39"/>
      <c r="B123" s="97"/>
      <c r="C123" s="73"/>
      <c r="D123" s="133"/>
      <c r="E123" s="40"/>
      <c r="F123" s="41">
        <f t="shared" si="23"/>
      </c>
      <c r="G123" s="42"/>
      <c r="H123" s="59">
        <f t="shared" si="24"/>
      </c>
      <c r="I123" s="44"/>
      <c r="J123" s="57">
        <f t="shared" si="25"/>
      </c>
      <c r="K123" s="46"/>
      <c r="L123" s="54">
        <f t="shared" si="26"/>
      </c>
      <c r="M123" s="48"/>
      <c r="N123" s="49">
        <f t="shared" si="27"/>
      </c>
      <c r="O123" s="50"/>
      <c r="P123" s="51">
        <f t="shared" si="28"/>
      </c>
      <c r="Q123" s="74">
        <f t="shared" si="22"/>
        <v>0</v>
      </c>
      <c r="R123" s="62">
        <f t="shared" si="29"/>
      </c>
    </row>
    <row r="124" spans="1:18" ht="24.75" customHeight="1">
      <c r="A124" s="39"/>
      <c r="B124" s="97"/>
      <c r="C124" s="73"/>
      <c r="D124" s="133"/>
      <c r="E124" s="40"/>
      <c r="F124" s="41">
        <f t="shared" si="23"/>
      </c>
      <c r="G124" s="42"/>
      <c r="H124" s="59">
        <f t="shared" si="24"/>
      </c>
      <c r="I124" s="44"/>
      <c r="J124" s="57">
        <f t="shared" si="25"/>
      </c>
      <c r="K124" s="46"/>
      <c r="L124" s="54">
        <f t="shared" si="26"/>
      </c>
      <c r="M124" s="48"/>
      <c r="N124" s="49">
        <f t="shared" si="27"/>
      </c>
      <c r="O124" s="50"/>
      <c r="P124" s="51">
        <f t="shared" si="28"/>
      </c>
      <c r="Q124" s="74">
        <f t="shared" si="22"/>
        <v>0</v>
      </c>
      <c r="R124" s="62">
        <f t="shared" si="29"/>
      </c>
    </row>
    <row r="125" spans="1:18" ht="24.75" customHeight="1">
      <c r="A125" s="39"/>
      <c r="B125" s="97"/>
      <c r="C125" s="73"/>
      <c r="D125" s="133"/>
      <c r="E125" s="40"/>
      <c r="F125" s="41">
        <f t="shared" si="23"/>
      </c>
      <c r="G125" s="42"/>
      <c r="H125" s="59">
        <f t="shared" si="24"/>
      </c>
      <c r="I125" s="44"/>
      <c r="J125" s="57">
        <f t="shared" si="25"/>
      </c>
      <c r="K125" s="46"/>
      <c r="L125" s="54">
        <f t="shared" si="26"/>
      </c>
      <c r="M125" s="48"/>
      <c r="N125" s="49">
        <f t="shared" si="27"/>
      </c>
      <c r="O125" s="50"/>
      <c r="P125" s="51">
        <f t="shared" si="28"/>
      </c>
      <c r="Q125" s="74">
        <f t="shared" si="22"/>
        <v>0</v>
      </c>
      <c r="R125" s="62">
        <f t="shared" si="29"/>
      </c>
    </row>
    <row r="126" spans="1:18" ht="24.75" customHeight="1">
      <c r="A126" s="39"/>
      <c r="B126" s="97"/>
      <c r="C126" s="73"/>
      <c r="D126" s="133"/>
      <c r="E126" s="40"/>
      <c r="F126" s="41">
        <f t="shared" si="23"/>
      </c>
      <c r="G126" s="42"/>
      <c r="H126" s="59">
        <f t="shared" si="24"/>
      </c>
      <c r="I126" s="44"/>
      <c r="J126" s="57">
        <f t="shared" si="25"/>
      </c>
      <c r="K126" s="46"/>
      <c r="L126" s="54">
        <f t="shared" si="26"/>
      </c>
      <c r="M126" s="48"/>
      <c r="N126" s="49">
        <f t="shared" si="27"/>
      </c>
      <c r="O126" s="50"/>
      <c r="P126" s="51">
        <f t="shared" si="28"/>
      </c>
      <c r="Q126" s="74">
        <f t="shared" si="22"/>
        <v>0</v>
      </c>
      <c r="R126" s="62">
        <f t="shared" si="29"/>
      </c>
    </row>
    <row r="127" spans="1:18" ht="24.75" customHeight="1">
      <c r="A127" s="39"/>
      <c r="B127" s="97"/>
      <c r="C127" s="73"/>
      <c r="D127" s="133"/>
      <c r="E127" s="40"/>
      <c r="F127" s="41">
        <f t="shared" si="23"/>
      </c>
      <c r="G127" s="42"/>
      <c r="H127" s="59">
        <f t="shared" si="24"/>
      </c>
      <c r="I127" s="44"/>
      <c r="J127" s="57">
        <f t="shared" si="25"/>
      </c>
      <c r="K127" s="46"/>
      <c r="L127" s="54">
        <f t="shared" si="26"/>
      </c>
      <c r="M127" s="48"/>
      <c r="N127" s="49">
        <f t="shared" si="27"/>
      </c>
      <c r="O127" s="50"/>
      <c r="P127" s="51">
        <f t="shared" si="28"/>
      </c>
      <c r="Q127" s="74">
        <f t="shared" si="22"/>
        <v>0</v>
      </c>
      <c r="R127" s="62">
        <f t="shared" si="29"/>
      </c>
    </row>
    <row r="128" spans="1:18" ht="24.75" customHeight="1">
      <c r="A128" s="39"/>
      <c r="B128" s="97"/>
      <c r="C128" s="73"/>
      <c r="D128" s="133"/>
      <c r="E128" s="40"/>
      <c r="F128" s="41">
        <f t="shared" si="23"/>
      </c>
      <c r="G128" s="42"/>
      <c r="H128" s="59">
        <f t="shared" si="24"/>
      </c>
      <c r="I128" s="44"/>
      <c r="J128" s="57">
        <f t="shared" si="25"/>
      </c>
      <c r="K128" s="46"/>
      <c r="L128" s="54">
        <f t="shared" si="26"/>
      </c>
      <c r="M128" s="48"/>
      <c r="N128" s="49">
        <f t="shared" si="27"/>
      </c>
      <c r="O128" s="50"/>
      <c r="P128" s="51">
        <f t="shared" si="28"/>
      </c>
      <c r="Q128" s="74">
        <f t="shared" si="22"/>
        <v>0</v>
      </c>
      <c r="R128" s="62">
        <f t="shared" si="29"/>
      </c>
    </row>
    <row r="129" spans="1:18" ht="24.75" customHeight="1">
      <c r="A129" s="39"/>
      <c r="B129" s="97"/>
      <c r="C129" s="73"/>
      <c r="D129" s="133"/>
      <c r="E129" s="40"/>
      <c r="F129" s="41">
        <f t="shared" si="23"/>
      </c>
      <c r="G129" s="42"/>
      <c r="H129" s="59">
        <f t="shared" si="24"/>
      </c>
      <c r="I129" s="44"/>
      <c r="J129" s="57">
        <f t="shared" si="25"/>
      </c>
      <c r="K129" s="46"/>
      <c r="L129" s="54">
        <f t="shared" si="26"/>
      </c>
      <c r="M129" s="48"/>
      <c r="N129" s="49">
        <f t="shared" si="27"/>
      </c>
      <c r="O129" s="50"/>
      <c r="P129" s="51">
        <f t="shared" si="28"/>
      </c>
      <c r="Q129" s="74">
        <f t="shared" si="22"/>
        <v>0</v>
      </c>
      <c r="R129" s="62">
        <f t="shared" si="29"/>
      </c>
    </row>
    <row r="130" spans="1:18" ht="24.75" customHeight="1">
      <c r="A130" s="39"/>
      <c r="B130" s="97"/>
      <c r="C130" s="73"/>
      <c r="D130" s="133"/>
      <c r="E130" s="40"/>
      <c r="F130" s="41">
        <f t="shared" si="23"/>
      </c>
      <c r="G130" s="42"/>
      <c r="H130" s="59">
        <f t="shared" si="24"/>
      </c>
      <c r="I130" s="44"/>
      <c r="J130" s="57">
        <f t="shared" si="25"/>
      </c>
      <c r="K130" s="46"/>
      <c r="L130" s="54">
        <f t="shared" si="26"/>
      </c>
      <c r="M130" s="48"/>
      <c r="N130" s="49">
        <f t="shared" si="27"/>
      </c>
      <c r="O130" s="50"/>
      <c r="P130" s="51">
        <f t="shared" si="28"/>
      </c>
      <c r="Q130" s="74">
        <f t="shared" si="22"/>
        <v>0</v>
      </c>
      <c r="R130" s="62">
        <f t="shared" si="29"/>
      </c>
    </row>
    <row r="131" spans="1:18" ht="24.75" customHeight="1">
      <c r="A131" s="39"/>
      <c r="B131" s="97"/>
      <c r="C131" s="73"/>
      <c r="D131" s="133"/>
      <c r="E131" s="40"/>
      <c r="F131" s="41">
        <f t="shared" si="23"/>
      </c>
      <c r="G131" s="42"/>
      <c r="H131" s="59">
        <f t="shared" si="24"/>
      </c>
      <c r="I131" s="44"/>
      <c r="J131" s="57">
        <f t="shared" si="25"/>
      </c>
      <c r="K131" s="46"/>
      <c r="L131" s="54">
        <f t="shared" si="26"/>
      </c>
      <c r="M131" s="48"/>
      <c r="N131" s="49">
        <f t="shared" si="27"/>
      </c>
      <c r="O131" s="50"/>
      <c r="P131" s="51">
        <f t="shared" si="28"/>
      </c>
      <c r="Q131" s="74">
        <f t="shared" si="22"/>
        <v>0</v>
      </c>
      <c r="R131" s="62">
        <f t="shared" si="29"/>
      </c>
    </row>
    <row r="132" spans="1:18" ht="24.75" customHeight="1">
      <c r="A132" s="39"/>
      <c r="B132" s="97"/>
      <c r="C132" s="73"/>
      <c r="D132" s="133"/>
      <c r="E132" s="40"/>
      <c r="F132" s="41">
        <f aca="true" t="shared" si="30" ref="F132:F147">IF(E132&gt;0,RANK(E132,FloorScore)&amp;IF(COUNTIF(FloorScore,E132)&gt;1,"-T","  "),"")</f>
      </c>
      <c r="G132" s="42"/>
      <c r="H132" s="59">
        <f aca="true" t="shared" si="31" ref="H132:H147">IF(G132&gt;0,RANK(G132,PommelScore)&amp;IF(COUNTIF(PommelScore,G132)&gt;1,"-T"," "),"")</f>
      </c>
      <c r="I132" s="44"/>
      <c r="J132" s="57">
        <f aca="true" t="shared" si="32" ref="J132:J147">IF(I132&gt;0,RANK(I132,RingsScore)&amp;IF(COUNTIF(RingsScore,I132)&gt;1,"-T"," "),"")</f>
      </c>
      <c r="K132" s="46"/>
      <c r="L132" s="54">
        <f aca="true" t="shared" si="33" ref="L132:L147">IF(K132&gt;0,RANK(K132,VaultScore)&amp;IF(COUNTIF(VaultScore,K132)&gt;1,"-T"," "),"")</f>
      </c>
      <c r="M132" s="48"/>
      <c r="N132" s="49">
        <f aca="true" t="shared" si="34" ref="N132:N147">IF(M132&gt;0,RANK(M132,PBarScore)&amp;IF(COUNTIF(PBarScore,M132)&gt;1,"-T"," "),"")</f>
      </c>
      <c r="O132" s="50"/>
      <c r="P132" s="51">
        <f aca="true" t="shared" si="35" ref="P132:P147">IF(O132&gt;0,RANK(O132,HBarScore)&amp;IF(COUNTIF(HBarScore,O132)&gt;1,"-T"," "),"")</f>
      </c>
      <c r="Q132" s="74">
        <f t="shared" si="22"/>
        <v>0</v>
      </c>
      <c r="R132" s="62">
        <f aca="true" t="shared" si="36" ref="R132:R147">IF(Q132&gt;0,RANK(Q132,FinalScore)&amp;IF(COUNTIF(FinalScore,Q132)&gt;1,"-T"," "),"")</f>
      </c>
    </row>
    <row r="133" spans="1:18" ht="24.75" customHeight="1">
      <c r="A133" s="39"/>
      <c r="B133" s="97"/>
      <c r="C133" s="73"/>
      <c r="D133" s="133"/>
      <c r="E133" s="40"/>
      <c r="F133" s="41">
        <f t="shared" si="30"/>
      </c>
      <c r="G133" s="42"/>
      <c r="H133" s="59">
        <f t="shared" si="31"/>
      </c>
      <c r="I133" s="44"/>
      <c r="J133" s="57">
        <f t="shared" si="32"/>
      </c>
      <c r="K133" s="46"/>
      <c r="L133" s="54">
        <f t="shared" si="33"/>
      </c>
      <c r="M133" s="48"/>
      <c r="N133" s="49">
        <f t="shared" si="34"/>
      </c>
      <c r="O133" s="50"/>
      <c r="P133" s="51">
        <f t="shared" si="35"/>
      </c>
      <c r="Q133" s="74">
        <f t="shared" si="22"/>
        <v>0</v>
      </c>
      <c r="R133" s="62">
        <f t="shared" si="36"/>
      </c>
    </row>
    <row r="134" spans="1:18" ht="24.75" customHeight="1">
      <c r="A134" s="39"/>
      <c r="B134" s="97"/>
      <c r="C134" s="73"/>
      <c r="D134" s="133"/>
      <c r="E134" s="40"/>
      <c r="F134" s="41">
        <f t="shared" si="30"/>
      </c>
      <c r="G134" s="42"/>
      <c r="H134" s="59">
        <f t="shared" si="31"/>
      </c>
      <c r="I134" s="44"/>
      <c r="J134" s="57">
        <f t="shared" si="32"/>
      </c>
      <c r="K134" s="46"/>
      <c r="L134" s="54">
        <f t="shared" si="33"/>
      </c>
      <c r="M134" s="48"/>
      <c r="N134" s="49">
        <f t="shared" si="34"/>
      </c>
      <c r="O134" s="50"/>
      <c r="P134" s="51">
        <f t="shared" si="35"/>
      </c>
      <c r="Q134" s="74">
        <f t="shared" si="22"/>
        <v>0</v>
      </c>
      <c r="R134" s="62">
        <f t="shared" si="36"/>
      </c>
    </row>
    <row r="135" spans="1:18" ht="24.75" customHeight="1">
      <c r="A135" s="39"/>
      <c r="B135" s="97"/>
      <c r="C135" s="73"/>
      <c r="D135" s="133"/>
      <c r="E135" s="40"/>
      <c r="F135" s="41">
        <f t="shared" si="30"/>
      </c>
      <c r="G135" s="42"/>
      <c r="H135" s="59">
        <f t="shared" si="31"/>
      </c>
      <c r="I135" s="44"/>
      <c r="J135" s="57">
        <f t="shared" si="32"/>
      </c>
      <c r="K135" s="46"/>
      <c r="L135" s="54">
        <f t="shared" si="33"/>
      </c>
      <c r="M135" s="48"/>
      <c r="N135" s="49">
        <f t="shared" si="34"/>
      </c>
      <c r="O135" s="50"/>
      <c r="P135" s="51">
        <f t="shared" si="35"/>
      </c>
      <c r="Q135" s="74">
        <f t="shared" si="22"/>
        <v>0</v>
      </c>
      <c r="R135" s="62">
        <f t="shared" si="36"/>
      </c>
    </row>
    <row r="136" spans="1:18" ht="24.75" customHeight="1">
      <c r="A136" s="39"/>
      <c r="B136" s="97"/>
      <c r="C136" s="73"/>
      <c r="D136" s="133"/>
      <c r="E136" s="40"/>
      <c r="F136" s="41">
        <f t="shared" si="30"/>
      </c>
      <c r="G136" s="42"/>
      <c r="H136" s="59">
        <f t="shared" si="31"/>
      </c>
      <c r="I136" s="44"/>
      <c r="J136" s="57">
        <f t="shared" si="32"/>
      </c>
      <c r="K136" s="46"/>
      <c r="L136" s="54">
        <f t="shared" si="33"/>
      </c>
      <c r="M136" s="48"/>
      <c r="N136" s="49">
        <f t="shared" si="34"/>
      </c>
      <c r="O136" s="50"/>
      <c r="P136" s="51">
        <f t="shared" si="35"/>
      </c>
      <c r="Q136" s="74">
        <f t="shared" si="22"/>
        <v>0</v>
      </c>
      <c r="R136" s="62">
        <f t="shared" si="36"/>
      </c>
    </row>
    <row r="137" spans="1:18" ht="24.75" customHeight="1">
      <c r="A137" s="39"/>
      <c r="B137" s="97"/>
      <c r="C137" s="73"/>
      <c r="D137" s="133"/>
      <c r="E137" s="40"/>
      <c r="F137" s="41">
        <f t="shared" si="30"/>
      </c>
      <c r="G137" s="42"/>
      <c r="H137" s="59">
        <f t="shared" si="31"/>
      </c>
      <c r="I137" s="44"/>
      <c r="J137" s="57">
        <f t="shared" si="32"/>
      </c>
      <c r="K137" s="46"/>
      <c r="L137" s="54">
        <f t="shared" si="33"/>
      </c>
      <c r="M137" s="48"/>
      <c r="N137" s="49">
        <f t="shared" si="34"/>
      </c>
      <c r="O137" s="50"/>
      <c r="P137" s="51">
        <f t="shared" si="35"/>
      </c>
      <c r="Q137" s="74">
        <f t="shared" si="22"/>
        <v>0</v>
      </c>
      <c r="R137" s="62">
        <f t="shared" si="36"/>
      </c>
    </row>
    <row r="138" spans="1:18" ht="24.75" customHeight="1">
      <c r="A138" s="39"/>
      <c r="B138" s="97"/>
      <c r="C138" s="73"/>
      <c r="D138" s="133"/>
      <c r="E138" s="40"/>
      <c r="F138" s="41">
        <f t="shared" si="30"/>
      </c>
      <c r="G138" s="42"/>
      <c r="H138" s="59">
        <f t="shared" si="31"/>
      </c>
      <c r="I138" s="44"/>
      <c r="J138" s="57">
        <f t="shared" si="32"/>
      </c>
      <c r="K138" s="46"/>
      <c r="L138" s="54">
        <f t="shared" si="33"/>
      </c>
      <c r="M138" s="48"/>
      <c r="N138" s="49">
        <f t="shared" si="34"/>
      </c>
      <c r="O138" s="50"/>
      <c r="P138" s="51">
        <f t="shared" si="35"/>
      </c>
      <c r="Q138" s="74">
        <f t="shared" si="22"/>
        <v>0</v>
      </c>
      <c r="R138" s="62">
        <f t="shared" si="36"/>
      </c>
    </row>
    <row r="139" spans="1:18" ht="24.75" customHeight="1">
      <c r="A139" s="39"/>
      <c r="B139" s="97"/>
      <c r="C139" s="73"/>
      <c r="D139" s="133"/>
      <c r="E139" s="40"/>
      <c r="F139" s="41">
        <f t="shared" si="30"/>
      </c>
      <c r="G139" s="42"/>
      <c r="H139" s="59">
        <f t="shared" si="31"/>
      </c>
      <c r="I139" s="44"/>
      <c r="J139" s="57">
        <f t="shared" si="32"/>
      </c>
      <c r="K139" s="46"/>
      <c r="L139" s="54">
        <f t="shared" si="33"/>
      </c>
      <c r="M139" s="48"/>
      <c r="N139" s="49">
        <f t="shared" si="34"/>
      </c>
      <c r="O139" s="50"/>
      <c r="P139" s="51">
        <f t="shared" si="35"/>
      </c>
      <c r="Q139" s="74">
        <f aca="true" t="shared" si="37" ref="Q139:Q147">(+E139*100+G139*100+I139*100+K139*100+M139*100+O139*100)/100</f>
        <v>0</v>
      </c>
      <c r="R139" s="62">
        <f t="shared" si="36"/>
      </c>
    </row>
    <row r="140" spans="1:18" ht="24.75" customHeight="1">
      <c r="A140" s="39"/>
      <c r="B140" s="97"/>
      <c r="C140" s="73"/>
      <c r="D140" s="133"/>
      <c r="E140" s="40"/>
      <c r="F140" s="41">
        <f t="shared" si="30"/>
      </c>
      <c r="G140" s="42"/>
      <c r="H140" s="59">
        <f t="shared" si="31"/>
      </c>
      <c r="I140" s="44"/>
      <c r="J140" s="57">
        <f t="shared" si="32"/>
      </c>
      <c r="K140" s="46"/>
      <c r="L140" s="54">
        <f t="shared" si="33"/>
      </c>
      <c r="M140" s="48"/>
      <c r="N140" s="49">
        <f t="shared" si="34"/>
      </c>
      <c r="O140" s="50"/>
      <c r="P140" s="51">
        <f t="shared" si="35"/>
      </c>
      <c r="Q140" s="74">
        <f t="shared" si="37"/>
        <v>0</v>
      </c>
      <c r="R140" s="62">
        <f t="shared" si="36"/>
      </c>
    </row>
    <row r="141" spans="1:18" ht="24.75" customHeight="1">
      <c r="A141" s="39"/>
      <c r="B141" s="97"/>
      <c r="C141" s="73"/>
      <c r="D141" s="133"/>
      <c r="E141" s="40"/>
      <c r="F141" s="41">
        <f t="shared" si="30"/>
      </c>
      <c r="G141" s="42"/>
      <c r="H141" s="59">
        <f t="shared" si="31"/>
      </c>
      <c r="I141" s="44"/>
      <c r="J141" s="57">
        <f t="shared" si="32"/>
      </c>
      <c r="K141" s="46"/>
      <c r="L141" s="54">
        <f t="shared" si="33"/>
      </c>
      <c r="M141" s="48"/>
      <c r="N141" s="49">
        <f t="shared" si="34"/>
      </c>
      <c r="O141" s="50"/>
      <c r="P141" s="51">
        <f t="shared" si="35"/>
      </c>
      <c r="Q141" s="74">
        <f t="shared" si="37"/>
        <v>0</v>
      </c>
      <c r="R141" s="62">
        <f t="shared" si="36"/>
      </c>
    </row>
    <row r="142" spans="1:18" ht="24.75" customHeight="1">
      <c r="A142" s="39"/>
      <c r="B142" s="97"/>
      <c r="C142" s="73"/>
      <c r="D142" s="133"/>
      <c r="E142" s="40"/>
      <c r="F142" s="41">
        <f t="shared" si="30"/>
      </c>
      <c r="G142" s="42"/>
      <c r="H142" s="59">
        <f t="shared" si="31"/>
      </c>
      <c r="I142" s="44"/>
      <c r="J142" s="57">
        <f t="shared" si="32"/>
      </c>
      <c r="K142" s="46"/>
      <c r="L142" s="54">
        <f t="shared" si="33"/>
      </c>
      <c r="M142" s="48"/>
      <c r="N142" s="49">
        <f t="shared" si="34"/>
      </c>
      <c r="O142" s="50"/>
      <c r="P142" s="51">
        <f t="shared" si="35"/>
      </c>
      <c r="Q142" s="74">
        <f t="shared" si="37"/>
        <v>0</v>
      </c>
      <c r="R142" s="62">
        <f t="shared" si="36"/>
      </c>
    </row>
    <row r="143" spans="1:18" ht="24.75" customHeight="1">
      <c r="A143" s="39"/>
      <c r="B143" s="97"/>
      <c r="C143" s="73"/>
      <c r="D143" s="133"/>
      <c r="E143" s="40"/>
      <c r="F143" s="41">
        <f t="shared" si="30"/>
      </c>
      <c r="G143" s="42"/>
      <c r="H143" s="59">
        <f t="shared" si="31"/>
      </c>
      <c r="I143" s="44"/>
      <c r="J143" s="57">
        <f t="shared" si="32"/>
      </c>
      <c r="K143" s="46"/>
      <c r="L143" s="54">
        <f t="shared" si="33"/>
      </c>
      <c r="M143" s="48"/>
      <c r="N143" s="49">
        <f t="shared" si="34"/>
      </c>
      <c r="O143" s="50"/>
      <c r="P143" s="51">
        <f t="shared" si="35"/>
      </c>
      <c r="Q143" s="74">
        <f t="shared" si="37"/>
        <v>0</v>
      </c>
      <c r="R143" s="62">
        <f t="shared" si="36"/>
      </c>
    </row>
    <row r="144" spans="1:18" ht="24.75" customHeight="1">
      <c r="A144" s="39"/>
      <c r="B144" s="97"/>
      <c r="C144" s="73"/>
      <c r="D144" s="133"/>
      <c r="E144" s="40"/>
      <c r="F144" s="41">
        <f t="shared" si="30"/>
      </c>
      <c r="G144" s="42"/>
      <c r="H144" s="59">
        <f t="shared" si="31"/>
      </c>
      <c r="I144" s="44"/>
      <c r="J144" s="57">
        <f t="shared" si="32"/>
      </c>
      <c r="K144" s="46"/>
      <c r="L144" s="54">
        <f t="shared" si="33"/>
      </c>
      <c r="M144" s="48"/>
      <c r="N144" s="49">
        <f t="shared" si="34"/>
      </c>
      <c r="O144" s="50"/>
      <c r="P144" s="51">
        <f t="shared" si="35"/>
      </c>
      <c r="Q144" s="74">
        <f t="shared" si="37"/>
        <v>0</v>
      </c>
      <c r="R144" s="62">
        <f t="shared" si="36"/>
      </c>
    </row>
    <row r="145" spans="1:18" ht="24.75" customHeight="1">
      <c r="A145" s="39"/>
      <c r="B145" s="97"/>
      <c r="C145" s="73"/>
      <c r="D145" s="133"/>
      <c r="E145" s="40"/>
      <c r="F145" s="41">
        <f t="shared" si="30"/>
      </c>
      <c r="G145" s="42"/>
      <c r="H145" s="59">
        <f t="shared" si="31"/>
      </c>
      <c r="I145" s="44"/>
      <c r="J145" s="57">
        <f t="shared" si="32"/>
      </c>
      <c r="K145" s="46"/>
      <c r="L145" s="54">
        <f t="shared" si="33"/>
      </c>
      <c r="M145" s="48"/>
      <c r="N145" s="49">
        <f t="shared" si="34"/>
      </c>
      <c r="O145" s="50"/>
      <c r="P145" s="51">
        <f t="shared" si="35"/>
      </c>
      <c r="Q145" s="74">
        <f t="shared" si="37"/>
        <v>0</v>
      </c>
      <c r="R145" s="62">
        <f t="shared" si="36"/>
      </c>
    </row>
    <row r="146" spans="1:18" ht="24.75" customHeight="1">
      <c r="A146" s="39"/>
      <c r="B146" s="97"/>
      <c r="C146" s="73"/>
      <c r="D146" s="133"/>
      <c r="E146" s="40"/>
      <c r="F146" s="41">
        <f t="shared" si="30"/>
      </c>
      <c r="G146" s="42"/>
      <c r="H146" s="59">
        <f t="shared" si="31"/>
      </c>
      <c r="I146" s="44"/>
      <c r="J146" s="57">
        <f t="shared" si="32"/>
      </c>
      <c r="K146" s="46"/>
      <c r="L146" s="54">
        <f t="shared" si="33"/>
      </c>
      <c r="M146" s="48"/>
      <c r="N146" s="49">
        <f t="shared" si="34"/>
      </c>
      <c r="O146" s="50"/>
      <c r="P146" s="51">
        <f t="shared" si="35"/>
      </c>
      <c r="Q146" s="74">
        <f t="shared" si="37"/>
        <v>0</v>
      </c>
      <c r="R146" s="62">
        <f t="shared" si="36"/>
      </c>
    </row>
    <row r="147" spans="1:18" ht="24.75" customHeight="1" thickBot="1">
      <c r="A147" s="75"/>
      <c r="B147" s="98"/>
      <c r="C147" s="76"/>
      <c r="D147" s="134"/>
      <c r="E147" s="77"/>
      <c r="F147" s="41">
        <f t="shared" si="30"/>
      </c>
      <c r="G147" s="78"/>
      <c r="H147" s="79">
        <f t="shared" si="31"/>
      </c>
      <c r="I147" s="80"/>
      <c r="J147" s="81">
        <f t="shared" si="32"/>
      </c>
      <c r="K147" s="82"/>
      <c r="L147" s="83">
        <f t="shared" si="33"/>
      </c>
      <c r="M147" s="84"/>
      <c r="N147" s="85">
        <f t="shared" si="34"/>
      </c>
      <c r="O147" s="86"/>
      <c r="P147" s="87">
        <f t="shared" si="35"/>
      </c>
      <c r="Q147" s="74">
        <f t="shared" si="37"/>
        <v>0</v>
      </c>
      <c r="R147" s="88">
        <f t="shared" si="36"/>
      </c>
    </row>
    <row r="148" ht="24.75" customHeight="1">
      <c r="F148" s="90"/>
    </row>
    <row r="149" ht="24.75" customHeight="1">
      <c r="P149" s="96"/>
    </row>
  </sheetData>
  <sheetProtection/>
  <mergeCells count="22">
    <mergeCell ref="C1:R1"/>
    <mergeCell ref="C2:R2"/>
    <mergeCell ref="E5:F5"/>
    <mergeCell ref="G5:H5"/>
    <mergeCell ref="I5:J5"/>
    <mergeCell ref="K5:L5"/>
    <mergeCell ref="M5:N5"/>
    <mergeCell ref="O5:P5"/>
    <mergeCell ref="Q5:R5"/>
    <mergeCell ref="A6:A7"/>
    <mergeCell ref="E6:F7"/>
    <mergeCell ref="G6:H7"/>
    <mergeCell ref="I6:J7"/>
    <mergeCell ref="K6:L7"/>
    <mergeCell ref="M6:N7"/>
    <mergeCell ref="U17:W17"/>
    <mergeCell ref="U18:W19"/>
    <mergeCell ref="U21:W21"/>
    <mergeCell ref="U27:W27"/>
    <mergeCell ref="T6:T7"/>
    <mergeCell ref="O6:P7"/>
    <mergeCell ref="Q6:R7"/>
  </mergeCells>
  <printOptions horizontalCentered="1" verticalCentered="1"/>
  <pageMargins left="0.7000000000000001" right="0.7000000000000001" top="0.7500000000000001" bottom="0.7500000000000001" header="0.30000000000000004" footer="0.30000000000000004"/>
  <pageSetup fitToHeight="1" fitToWidth="1" orientation="landscape" paperSize="9" scale="7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9"/>
  <sheetViews>
    <sheetView tabSelected="1" zoomScalePageLayoutView="0" workbookViewId="0" topLeftCell="J1">
      <selection activeCell="U17" sqref="U17:W17"/>
    </sheetView>
  </sheetViews>
  <sheetFormatPr defaultColWidth="8.8515625" defaultRowHeight="24.75" customHeight="1"/>
  <cols>
    <col min="1" max="1" width="5.421875" style="1" customWidth="1"/>
    <col min="2" max="2" width="23.00390625" style="1" customWidth="1"/>
    <col min="3" max="3" width="15.00390625" style="7" bestFit="1" customWidth="1"/>
    <col min="4" max="4" width="13.7109375" style="7" bestFit="1" customWidth="1"/>
    <col min="5" max="5" width="8.7109375" style="89" customWidth="1"/>
    <col min="6" max="6" width="6.7109375" style="95" customWidth="1"/>
    <col min="7" max="7" width="8.421875" style="91" customWidth="1"/>
    <col min="8" max="8" width="7.7109375" style="92" customWidth="1"/>
    <col min="9" max="9" width="8.28125" style="93" customWidth="1"/>
    <col min="10" max="10" width="7.00390625" style="94" customWidth="1"/>
    <col min="11" max="11" width="8.28125" style="16" customWidth="1"/>
    <col min="12" max="12" width="7.28125" style="17" customWidth="1"/>
    <col min="13" max="13" width="8.421875" style="10" customWidth="1"/>
    <col min="14" max="14" width="7.140625" style="2" customWidth="1"/>
    <col min="15" max="15" width="9.7109375" style="3" customWidth="1"/>
    <col min="16" max="16" width="7.00390625" style="4" customWidth="1"/>
    <col min="17" max="17" width="9.421875" style="5" customWidth="1"/>
    <col min="18" max="18" width="7.421875" style="6" customWidth="1"/>
    <col min="19" max="20" width="8.8515625" style="7" customWidth="1"/>
    <col min="21" max="23" width="16.28125" style="7" customWidth="1"/>
    <col min="24" max="24" width="10.8515625" style="7" customWidth="1"/>
    <col min="25" max="25" width="11.7109375" style="7" customWidth="1"/>
    <col min="26" max="26" width="10.8515625" style="7" bestFit="1" customWidth="1"/>
    <col min="27" max="27" width="8.8515625" style="182" customWidth="1"/>
    <col min="28" max="16384" width="8.8515625" style="7" customWidth="1"/>
  </cols>
  <sheetData>
    <row r="1" spans="3:18" ht="24.75" customHeight="1">
      <c r="C1" s="203" t="s">
        <v>27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3:18" ht="24.75" customHeight="1">
      <c r="C2" s="203" t="s">
        <v>15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2:12" ht="34.5" customHeight="1">
      <c r="B3" s="9"/>
      <c r="E3" s="118"/>
      <c r="F3" s="118"/>
      <c r="G3" s="118"/>
      <c r="H3" s="118"/>
      <c r="I3" s="118" t="s">
        <v>43</v>
      </c>
      <c r="J3" s="118"/>
      <c r="K3" s="118"/>
      <c r="L3" s="118"/>
    </row>
    <row r="4" spans="3:10" ht="24" thickBot="1">
      <c r="C4" s="11"/>
      <c r="D4" s="11"/>
      <c r="E4" s="13"/>
      <c r="F4" s="14"/>
      <c r="G4" s="12"/>
      <c r="H4" s="14"/>
      <c r="I4" s="15"/>
      <c r="J4" s="8"/>
    </row>
    <row r="5" spans="5:18" ht="24.75" customHeight="1">
      <c r="E5" s="204" t="s">
        <v>0</v>
      </c>
      <c r="F5" s="205"/>
      <c r="G5" s="206" t="s">
        <v>1</v>
      </c>
      <c r="H5" s="207"/>
      <c r="I5" s="208" t="s">
        <v>2</v>
      </c>
      <c r="J5" s="209"/>
      <c r="K5" s="210" t="s">
        <v>3</v>
      </c>
      <c r="L5" s="211"/>
      <c r="M5" s="212" t="s">
        <v>4</v>
      </c>
      <c r="N5" s="205"/>
      <c r="O5" s="213" t="s">
        <v>5</v>
      </c>
      <c r="P5" s="214"/>
      <c r="Q5" s="215" t="s">
        <v>6</v>
      </c>
      <c r="R5" s="216"/>
    </row>
    <row r="6" spans="1:28" s="20" customFormat="1" ht="24.75" customHeight="1">
      <c r="A6" s="225"/>
      <c r="B6" s="19"/>
      <c r="C6" s="18"/>
      <c r="D6" s="18"/>
      <c r="E6" s="220"/>
      <c r="F6" s="221"/>
      <c r="G6" s="220"/>
      <c r="H6" s="221"/>
      <c r="I6" s="227"/>
      <c r="J6" s="228"/>
      <c r="K6" s="230"/>
      <c r="L6" s="231"/>
      <c r="M6" s="220"/>
      <c r="N6" s="221"/>
      <c r="O6" s="217"/>
      <c r="P6" s="218"/>
      <c r="Q6" s="220"/>
      <c r="R6" s="221"/>
      <c r="T6" s="223"/>
      <c r="U6" s="135"/>
      <c r="V6" s="136"/>
      <c r="W6" s="136"/>
      <c r="X6" s="135"/>
      <c r="Y6" s="135"/>
      <c r="Z6" s="135"/>
      <c r="AA6" s="137"/>
      <c r="AB6" s="135"/>
    </row>
    <row r="7" spans="1:28" s="23" customFormat="1" ht="24.75" customHeight="1" thickBot="1">
      <c r="A7" s="226"/>
      <c r="B7" s="22"/>
      <c r="C7" s="21"/>
      <c r="D7" s="21"/>
      <c r="E7" s="222"/>
      <c r="F7" s="221"/>
      <c r="G7" s="222"/>
      <c r="H7" s="221"/>
      <c r="I7" s="229"/>
      <c r="J7" s="228"/>
      <c r="K7" s="232"/>
      <c r="L7" s="231"/>
      <c r="M7" s="222"/>
      <c r="N7" s="221"/>
      <c r="O7" s="219"/>
      <c r="P7" s="218"/>
      <c r="Q7" s="222"/>
      <c r="R7" s="221"/>
      <c r="T7" s="224"/>
      <c r="U7" s="118" t="s">
        <v>93</v>
      </c>
      <c r="V7" s="138"/>
      <c r="W7" s="138"/>
      <c r="X7" s="138"/>
      <c r="Y7" s="138"/>
      <c r="Z7" s="138"/>
      <c r="AA7" s="183"/>
      <c r="AB7" s="138"/>
    </row>
    <row r="8" spans="1:27" ht="24.75" customHeight="1" thickBot="1">
      <c r="A8" s="100" t="s">
        <v>7</v>
      </c>
      <c r="B8" s="24" t="s">
        <v>8</v>
      </c>
      <c r="C8" s="24" t="s">
        <v>14</v>
      </c>
      <c r="D8" s="25" t="s">
        <v>94</v>
      </c>
      <c r="E8" s="26" t="s">
        <v>9</v>
      </c>
      <c r="F8" s="27" t="s">
        <v>10</v>
      </c>
      <c r="G8" s="28" t="s">
        <v>9</v>
      </c>
      <c r="H8" s="29" t="s">
        <v>10</v>
      </c>
      <c r="I8" s="30" t="s">
        <v>9</v>
      </c>
      <c r="J8" s="31" t="s">
        <v>10</v>
      </c>
      <c r="K8" s="32" t="s">
        <v>9</v>
      </c>
      <c r="L8" s="33" t="s">
        <v>10</v>
      </c>
      <c r="M8" s="34" t="s">
        <v>9</v>
      </c>
      <c r="N8" s="35" t="s">
        <v>10</v>
      </c>
      <c r="O8" s="36" t="s">
        <v>9</v>
      </c>
      <c r="P8" s="37" t="s">
        <v>11</v>
      </c>
      <c r="Q8" s="38" t="s">
        <v>12</v>
      </c>
      <c r="R8" s="101" t="s">
        <v>13</v>
      </c>
      <c r="T8" s="139" t="s">
        <v>7</v>
      </c>
      <c r="U8" s="140" t="s">
        <v>8</v>
      </c>
      <c r="V8" s="140" t="s">
        <v>14</v>
      </c>
      <c r="W8" s="141" t="s">
        <v>23</v>
      </c>
      <c r="X8" s="142" t="s">
        <v>24</v>
      </c>
      <c r="Y8" s="142" t="s">
        <v>25</v>
      </c>
      <c r="Z8" s="143" t="s">
        <v>26</v>
      </c>
      <c r="AA8" s="184" t="s">
        <v>13</v>
      </c>
    </row>
    <row r="9" spans="1:27" ht="24.75" customHeight="1" thickTop="1">
      <c r="A9" s="156" t="s">
        <v>38</v>
      </c>
      <c r="B9" s="157" t="s">
        <v>39</v>
      </c>
      <c r="C9" s="157" t="s">
        <v>21</v>
      </c>
      <c r="D9" s="156" t="s">
        <v>40</v>
      </c>
      <c r="E9" s="40">
        <v>11.9</v>
      </c>
      <c r="F9" s="41" t="str">
        <f>IF(E9&gt;0,RANK(E9,FloorScore)&amp;IF(COUNTIF(FloorScore,E9)&gt;1,"-T","  "),"")</f>
        <v>1  </v>
      </c>
      <c r="G9" s="42">
        <v>9.3</v>
      </c>
      <c r="H9" s="43" t="str">
        <f>IF(G9&gt;0,RANK(G9,PommelScore)&amp;IF(COUNTIF(PommelScore,G9)&gt;1,"-T"," "),"")</f>
        <v>1 </v>
      </c>
      <c r="I9" s="44">
        <v>9.75</v>
      </c>
      <c r="J9" s="45" t="str">
        <f>IF(I9&gt;0,RANK(I9,RingsScore)&amp;IF(COUNTIF(RingsScore,I9)&gt;1,"-T"," "),"")</f>
        <v>2 </v>
      </c>
      <c r="K9" s="46">
        <v>11.3</v>
      </c>
      <c r="L9" s="47" t="str">
        <f>IF(K9&gt;0,RANK(K9,VaultScore)&amp;IF(COUNTIF(VaultScore,K9)&gt;1,"-T"," "),"")</f>
        <v>1 </v>
      </c>
      <c r="M9" s="48">
        <v>11.65</v>
      </c>
      <c r="N9" s="49" t="str">
        <f>IF(M9&gt;0,RANK(M9,PBarScore)&amp;IF(COUNTIF(PBarScore,M9)&gt;1,"-T"," "),"")</f>
        <v>2 </v>
      </c>
      <c r="O9" s="50">
        <v>6.4</v>
      </c>
      <c r="P9" s="51" t="str">
        <f>IF(O9&gt;0,RANK(O9,HBarScore)&amp;IF(COUNTIF(HBarScore,O9)&gt;1,"-T"," "),"")</f>
        <v>1 </v>
      </c>
      <c r="Q9" s="52">
        <f>(+E9*100+G9*100+I9*100+K9*100+M9*100+O9*100)/100</f>
        <v>60.3</v>
      </c>
      <c r="R9" s="62" t="str">
        <f>IF(Q9&gt;0,RANK(Q9,FinalScore)&amp;IF(COUNTIF(FinalScore,Q9)&gt;1,"-T"," "),"")</f>
        <v>1 </v>
      </c>
      <c r="T9" s="159" t="s">
        <v>38</v>
      </c>
      <c r="U9" s="157" t="s">
        <v>39</v>
      </c>
      <c r="V9" s="157" t="s">
        <v>21</v>
      </c>
      <c r="W9" s="156" t="s">
        <v>40</v>
      </c>
      <c r="X9" s="145">
        <v>11.3</v>
      </c>
      <c r="Y9" s="190">
        <v>10.8</v>
      </c>
      <c r="Z9" s="146">
        <f>SUM(X9+Y9)/2</f>
        <v>11.05</v>
      </c>
      <c r="AA9" s="185">
        <v>1</v>
      </c>
    </row>
    <row r="10" spans="1:27" ht="24.75" customHeight="1">
      <c r="A10" s="156" t="s">
        <v>35</v>
      </c>
      <c r="B10" s="157" t="s">
        <v>36</v>
      </c>
      <c r="C10" s="156" t="s">
        <v>37</v>
      </c>
      <c r="D10" s="156" t="s">
        <v>31</v>
      </c>
      <c r="E10" s="40">
        <v>9.7</v>
      </c>
      <c r="F10" s="41" t="str">
        <f>IF(E10&gt;0,RANK(E10,FloorScore)&amp;IF(COUNTIF(FloorScore,E10)&gt;1,"-T","  "),"")</f>
        <v>3  </v>
      </c>
      <c r="G10" s="42">
        <v>7.65</v>
      </c>
      <c r="H10" s="43" t="str">
        <f>IF(G10&gt;0,RANK(G10,PommelScore)&amp;IF(COUNTIF(PommelScore,G10)&gt;1,"-T"," "),"")</f>
        <v>3 </v>
      </c>
      <c r="I10" s="44">
        <v>3.05</v>
      </c>
      <c r="J10" s="45" t="str">
        <f>IF(I10&gt;0,RANK(I10,RingsScore)&amp;IF(COUNTIF(RingsScore,I10)&gt;1,"-T"," "),"")</f>
        <v>3 </v>
      </c>
      <c r="K10" s="46">
        <v>9.85</v>
      </c>
      <c r="L10" s="47" t="str">
        <f>IF(K10&gt;0,RANK(K10,VaultScore)&amp;IF(COUNTIF(VaultScore,K10)&gt;1,"-T"," "),"")</f>
        <v>4 </v>
      </c>
      <c r="M10" s="48">
        <v>10.2</v>
      </c>
      <c r="N10" s="49" t="str">
        <f>IF(M10&gt;0,RANK(M10,PBarScore)&amp;IF(COUNTIF(PBarScore,M10)&gt;1,"-T"," "),"")</f>
        <v>3 </v>
      </c>
      <c r="O10" s="50">
        <v>0</v>
      </c>
      <c r="P10" s="51">
        <f>IF(O10&gt;0,RANK(O10,HBarScore)&amp;IF(COUNTIF(HBarScore,O10)&gt;1,"-T"," "),"")</f>
      </c>
      <c r="Q10" s="52">
        <f>(+E10*100+G10*100+I10*100+K10*100+M10*100+O10*100)/100</f>
        <v>40.45</v>
      </c>
      <c r="R10" s="62" t="str">
        <f>IF(Q10&gt;0,RANK(Q10,FinalScore)&amp;IF(COUNTIF(FinalScore,Q10)&gt;1,"-T"," "),"")</f>
        <v>2 </v>
      </c>
      <c r="T10" s="159" t="s">
        <v>28</v>
      </c>
      <c r="U10" s="157" t="s">
        <v>29</v>
      </c>
      <c r="V10" s="156" t="s">
        <v>30</v>
      </c>
      <c r="W10" s="156" t="s">
        <v>31</v>
      </c>
      <c r="X10" s="145">
        <v>11.2</v>
      </c>
      <c r="Y10" s="148">
        <v>9.75</v>
      </c>
      <c r="Z10" s="146">
        <f>SUM(X10+Y10)/2</f>
        <v>10.475</v>
      </c>
      <c r="AA10" s="186">
        <v>2</v>
      </c>
    </row>
    <row r="11" spans="1:27" ht="24.75" customHeight="1">
      <c r="A11" s="156" t="s">
        <v>28</v>
      </c>
      <c r="B11" s="157" t="s">
        <v>29</v>
      </c>
      <c r="C11" s="156" t="s">
        <v>30</v>
      </c>
      <c r="D11" s="156" t="s">
        <v>31</v>
      </c>
      <c r="E11" s="40">
        <v>8</v>
      </c>
      <c r="F11" s="41" t="str">
        <f>IF(E11&gt;0,RANK(E11,FloorScore)&amp;IF(COUNTIF(FloorScore,E11)&gt;1,"-T","  "),"")</f>
        <v>4  </v>
      </c>
      <c r="G11" s="42">
        <v>7.85</v>
      </c>
      <c r="H11" s="43" t="str">
        <f>IF(G11&gt;0,RANK(G11,PommelScore)&amp;IF(COUNTIF(PommelScore,G11)&gt;1,"-T"," "),"")</f>
        <v>2 </v>
      </c>
      <c r="I11" s="44">
        <v>1.4</v>
      </c>
      <c r="J11" s="45" t="str">
        <f>IF(I11&gt;0,RANK(I11,RingsScore)&amp;IF(COUNTIF(RingsScore,I11)&gt;1,"-T"," "),"")</f>
        <v>4-T</v>
      </c>
      <c r="K11" s="46">
        <v>11.2</v>
      </c>
      <c r="L11" s="47" t="str">
        <f>IF(K11&gt;0,RANK(K11,VaultScore)&amp;IF(COUNTIF(VaultScore,K11)&gt;1,"-T"," "),"")</f>
        <v>2 </v>
      </c>
      <c r="M11" s="48">
        <v>9.65</v>
      </c>
      <c r="N11" s="49" t="str">
        <f>IF(M11&gt;0,RANK(M11,PBarScore)&amp;IF(COUNTIF(PBarScore,M11)&gt;1,"-T"," "),"")</f>
        <v>4 </v>
      </c>
      <c r="O11" s="50">
        <v>0</v>
      </c>
      <c r="P11" s="51">
        <f>IF(O11&gt;0,RANK(O11,HBarScore)&amp;IF(COUNTIF(HBarScore,O11)&gt;1,"-T"," "),"")</f>
      </c>
      <c r="Q11" s="52">
        <f>(+E11*100+G11*100+I11*100+K11*100+M11*100+O11*100)/100</f>
        <v>38.1</v>
      </c>
      <c r="R11" s="62" t="str">
        <f>IF(Q11&gt;0,RANK(Q11,FinalScore)&amp;IF(COUNTIF(FinalScore,Q11)&gt;1,"-T"," "),"")</f>
        <v>3 </v>
      </c>
      <c r="T11" s="159" t="s">
        <v>32</v>
      </c>
      <c r="U11" s="157" t="s">
        <v>33</v>
      </c>
      <c r="V11" s="156" t="s">
        <v>34</v>
      </c>
      <c r="W11" s="156" t="s">
        <v>31</v>
      </c>
      <c r="X11" s="145">
        <v>10.65</v>
      </c>
      <c r="Y11" s="148">
        <v>10.2</v>
      </c>
      <c r="Z11" s="146">
        <f>SUM(X11+Y11)/2</f>
        <v>10.425</v>
      </c>
      <c r="AA11" s="186">
        <v>3</v>
      </c>
    </row>
    <row r="12" spans="1:27" ht="24.75" customHeight="1">
      <c r="A12" s="156" t="s">
        <v>32</v>
      </c>
      <c r="B12" s="157" t="s">
        <v>33</v>
      </c>
      <c r="C12" s="156" t="s">
        <v>34</v>
      </c>
      <c r="D12" s="156" t="s">
        <v>31</v>
      </c>
      <c r="E12" s="40">
        <v>10.05</v>
      </c>
      <c r="F12" s="41" t="str">
        <f>IF(E12&gt;0,RANK(E12,FloorScore)&amp;IF(COUNTIF(FloorScore,E12)&gt;1,"-T","  "),"")</f>
        <v>2  </v>
      </c>
      <c r="G12" s="42">
        <v>4.9</v>
      </c>
      <c r="H12" s="43" t="str">
        <f>IF(G12&gt;0,RANK(G12,PommelScore)&amp;IF(COUNTIF(PommelScore,G12)&gt;1,"-T"," "),"")</f>
        <v>4 </v>
      </c>
      <c r="I12" s="44">
        <v>1.4</v>
      </c>
      <c r="J12" s="45" t="str">
        <f>IF(I12&gt;0,RANK(I12,RingsScore)&amp;IF(COUNTIF(RingsScore,I12)&gt;1,"-T"," "),"")</f>
        <v>4-T</v>
      </c>
      <c r="K12" s="46">
        <v>10.65</v>
      </c>
      <c r="L12" s="47" t="str">
        <f>IF(K12&gt;0,RANK(K12,VaultScore)&amp;IF(COUNTIF(VaultScore,K12)&gt;1,"-T"," "),"")</f>
        <v>3 </v>
      </c>
      <c r="M12" s="48">
        <v>7.7</v>
      </c>
      <c r="N12" s="49" t="str">
        <f>IF(M12&gt;0,RANK(M12,PBarScore)&amp;IF(COUNTIF(PBarScore,M12)&gt;1,"-T"," "),"")</f>
        <v>5 </v>
      </c>
      <c r="O12" s="50">
        <v>0</v>
      </c>
      <c r="P12" s="51">
        <f>IF(O12&gt;0,RANK(O12,HBarScore)&amp;IF(COUNTIF(HBarScore,O12)&gt;1,"-T"," "),"")</f>
      </c>
      <c r="Q12" s="52">
        <f>(+E12*100+G12*100+I12*100+K12*100+M12*100+O12*100)/100</f>
        <v>34.7</v>
      </c>
      <c r="R12" s="62" t="str">
        <f>IF(Q12&gt;0,RANK(Q12,FinalScore)&amp;IF(COUNTIF(FinalScore,Q12)&gt;1,"-T"," "),"")</f>
        <v>4 </v>
      </c>
      <c r="T12" s="159" t="s">
        <v>35</v>
      </c>
      <c r="U12" s="157" t="s">
        <v>36</v>
      </c>
      <c r="V12" s="156" t="s">
        <v>37</v>
      </c>
      <c r="W12" s="156" t="s">
        <v>31</v>
      </c>
      <c r="X12" s="145">
        <v>9.85</v>
      </c>
      <c r="Y12" s="148">
        <v>11</v>
      </c>
      <c r="Z12" s="146">
        <f>SUM(X12+Y12)/2</f>
        <v>10.425</v>
      </c>
      <c r="AA12" s="187">
        <v>4</v>
      </c>
    </row>
    <row r="13" spans="1:27" ht="24.75" customHeight="1">
      <c r="A13" s="156" t="s">
        <v>41</v>
      </c>
      <c r="B13" s="157" t="s">
        <v>42</v>
      </c>
      <c r="C13" s="157" t="s">
        <v>22</v>
      </c>
      <c r="D13" s="156" t="s">
        <v>40</v>
      </c>
      <c r="E13" s="40">
        <v>0</v>
      </c>
      <c r="F13" s="41">
        <f>IF(E13&gt;0,RANK(E13,FloorScore)&amp;IF(COUNTIF(FloorScore,E13)&gt;1,"-T","  "),"")</f>
      </c>
      <c r="G13" s="42">
        <v>0</v>
      </c>
      <c r="H13" s="43">
        <f>IF(G13&gt;0,RANK(G13,PommelScore)&amp;IF(COUNTIF(PommelScore,G13)&gt;1,"-T"," "),"")</f>
      </c>
      <c r="I13" s="44">
        <v>10.2</v>
      </c>
      <c r="J13" s="45" t="str">
        <f>IF(I13&gt;0,RANK(I13,RingsScore)&amp;IF(COUNTIF(RingsScore,I13)&gt;1,"-T"," "),"")</f>
        <v>1 </v>
      </c>
      <c r="K13" s="46">
        <v>0</v>
      </c>
      <c r="L13" s="47">
        <f>IF(K13&gt;0,RANK(K13,VaultScore)&amp;IF(COUNTIF(VaultScore,K13)&gt;1,"-T"," "),"")</f>
      </c>
      <c r="M13" s="48">
        <v>11.7</v>
      </c>
      <c r="N13" s="49" t="str">
        <f>IF(M13&gt;0,RANK(M13,PBarScore)&amp;IF(COUNTIF(PBarScore,M13)&gt;1,"-T"," "),"")</f>
        <v>1 </v>
      </c>
      <c r="O13" s="50">
        <v>0</v>
      </c>
      <c r="P13" s="51">
        <f>IF(O13&gt;0,RANK(O13,HBarScore)&amp;IF(COUNTIF(HBarScore,O13)&gt;1,"-T"," "),"")</f>
      </c>
      <c r="Q13" s="52">
        <f>(+E13*100+G13*100+I13*100+K13*100+M13*100+O13*100)/100</f>
        <v>21.9</v>
      </c>
      <c r="R13" s="62" t="str">
        <f>IF(Q13&gt;0,RANK(Q13,FinalScore)&amp;IF(COUNTIF(FinalScore,Q13)&gt;1,"-T"," "),"")</f>
        <v>5 </v>
      </c>
      <c r="T13" s="159" t="s">
        <v>41</v>
      </c>
      <c r="U13" s="157" t="s">
        <v>42</v>
      </c>
      <c r="V13" s="157" t="s">
        <v>22</v>
      </c>
      <c r="W13" s="156" t="s">
        <v>40</v>
      </c>
      <c r="X13" s="145">
        <v>0</v>
      </c>
      <c r="Y13" s="151">
        <v>0</v>
      </c>
      <c r="Z13" s="146">
        <f>SUM(X13+Y13)/2</f>
        <v>0</v>
      </c>
      <c r="AA13" s="187">
        <v>5</v>
      </c>
    </row>
    <row r="14" spans="1:27" ht="24.75" customHeight="1">
      <c r="A14" s="39"/>
      <c r="B14" s="97"/>
      <c r="C14" s="53"/>
      <c r="D14" s="60"/>
      <c r="E14" s="40"/>
      <c r="F14" s="41">
        <f aca="true" t="shared" si="0" ref="F14:F35">IF(E14&gt;0,RANK(E14,FloorScore)&amp;IF(COUNTIF(FloorScore,E14)&gt;1,"-T","  "),"")</f>
      </c>
      <c r="G14" s="42"/>
      <c r="H14" s="43">
        <f aca="true" t="shared" si="1" ref="H14:H35">IF(G14&gt;0,RANK(G14,PommelScore)&amp;IF(COUNTIF(PommelScore,G14)&gt;1,"-T"," "),"")</f>
      </c>
      <c r="I14" s="44"/>
      <c r="J14" s="45">
        <f aca="true" t="shared" si="2" ref="J14:J35">IF(I14&gt;0,RANK(I14,RingsScore)&amp;IF(COUNTIF(RingsScore,I14)&gt;1,"-T"," "),"")</f>
      </c>
      <c r="K14" s="46"/>
      <c r="L14" s="47">
        <f aca="true" t="shared" si="3" ref="L14:L35">IF(K14&gt;0,RANK(K14,VaultScore)&amp;IF(COUNTIF(VaultScore,K14)&gt;1,"-T"," "),"")</f>
      </c>
      <c r="M14" s="48"/>
      <c r="N14" s="49">
        <f aca="true" t="shared" si="4" ref="N14:N35">IF(M14&gt;0,RANK(M14,PBarScore)&amp;IF(COUNTIF(PBarScore,M14)&gt;1,"-T"," "),"")</f>
      </c>
      <c r="O14" s="50"/>
      <c r="P14" s="51">
        <f aca="true" t="shared" si="5" ref="P14:P35">IF(O14&gt;0,RANK(O14,HBarScore)&amp;IF(COUNTIF(HBarScore,O14)&gt;1,"-T"," "),"")</f>
      </c>
      <c r="Q14" s="52">
        <f aca="true" t="shared" si="6" ref="Q14:Q74">(+E14*100+G14*100+I14*100+K14*100+M14*100+O14*100)/100</f>
        <v>0</v>
      </c>
      <c r="R14" s="62">
        <f aca="true" t="shared" si="7" ref="R14:R35">IF(Q14&gt;0,RANK(Q14,FinalScore)&amp;IF(COUNTIF(FinalScore,Q14)&gt;1,"-T"," "),"")</f>
      </c>
      <c r="T14" s="39"/>
      <c r="U14" s="97"/>
      <c r="V14" s="53"/>
      <c r="W14" s="53"/>
      <c r="X14" s="145"/>
      <c r="Y14" s="151"/>
      <c r="Z14" s="146"/>
      <c r="AA14" s="187"/>
    </row>
    <row r="15" spans="1:27" ht="24.75" customHeight="1" thickBot="1">
      <c r="A15" s="39"/>
      <c r="B15" s="97"/>
      <c r="C15" s="53"/>
      <c r="D15" s="60"/>
      <c r="E15" s="40"/>
      <c r="F15" s="41">
        <f t="shared" si="0"/>
      </c>
      <c r="G15" s="42"/>
      <c r="H15" s="43">
        <f t="shared" si="1"/>
      </c>
      <c r="I15" s="44"/>
      <c r="J15" s="45">
        <f t="shared" si="2"/>
      </c>
      <c r="K15" s="46"/>
      <c r="L15" s="47">
        <f t="shared" si="3"/>
      </c>
      <c r="M15" s="48"/>
      <c r="N15" s="49">
        <f t="shared" si="4"/>
      </c>
      <c r="O15" s="50"/>
      <c r="P15" s="51">
        <f t="shared" si="5"/>
      </c>
      <c r="Q15" s="52">
        <f t="shared" si="6"/>
        <v>0</v>
      </c>
      <c r="R15" s="62">
        <f t="shared" si="7"/>
      </c>
      <c r="T15" s="75"/>
      <c r="U15" s="98"/>
      <c r="V15" s="144"/>
      <c r="W15" s="144"/>
      <c r="X15" s="152"/>
      <c r="Y15" s="153"/>
      <c r="Z15" s="154"/>
      <c r="AA15" s="188"/>
    </row>
    <row r="16" spans="1:18" ht="24.75" customHeight="1" thickBot="1">
      <c r="A16" s="39"/>
      <c r="B16" s="97"/>
      <c r="C16" s="53"/>
      <c r="D16" s="60"/>
      <c r="E16" s="40"/>
      <c r="F16" s="41">
        <f t="shared" si="0"/>
      </c>
      <c r="G16" s="42"/>
      <c r="H16" s="43">
        <f t="shared" si="1"/>
      </c>
      <c r="I16" s="44"/>
      <c r="J16" s="45">
        <f t="shared" si="2"/>
      </c>
      <c r="K16" s="46"/>
      <c r="L16" s="47">
        <f t="shared" si="3"/>
      </c>
      <c r="M16" s="48"/>
      <c r="N16" s="49">
        <f t="shared" si="4"/>
      </c>
      <c r="O16" s="50"/>
      <c r="P16" s="51">
        <f t="shared" si="5"/>
      </c>
      <c r="Q16" s="52">
        <f t="shared" si="6"/>
        <v>0</v>
      </c>
      <c r="R16" s="62">
        <f t="shared" si="7"/>
      </c>
    </row>
    <row r="17" spans="1:23" ht="24.75" customHeight="1">
      <c r="A17" s="39"/>
      <c r="B17" s="97"/>
      <c r="C17" s="53"/>
      <c r="D17" s="60"/>
      <c r="E17" s="40"/>
      <c r="F17" s="41">
        <f t="shared" si="0"/>
      </c>
      <c r="G17" s="42"/>
      <c r="H17" s="43">
        <f t="shared" si="1"/>
      </c>
      <c r="I17" s="44"/>
      <c r="J17" s="45">
        <f t="shared" si="2"/>
      </c>
      <c r="K17" s="46"/>
      <c r="L17" s="47">
        <f t="shared" si="3"/>
      </c>
      <c r="M17" s="48"/>
      <c r="N17" s="49">
        <f t="shared" si="4"/>
      </c>
      <c r="O17" s="50"/>
      <c r="P17" s="51">
        <f t="shared" si="5"/>
      </c>
      <c r="Q17" s="52">
        <f t="shared" si="6"/>
        <v>0</v>
      </c>
      <c r="R17" s="62">
        <f t="shared" si="7"/>
      </c>
      <c r="U17" s="191" t="s">
        <v>82</v>
      </c>
      <c r="V17" s="192"/>
      <c r="W17" s="193"/>
    </row>
    <row r="18" spans="1:23" ht="24.75" customHeight="1">
      <c r="A18" s="39"/>
      <c r="B18" s="97"/>
      <c r="C18" s="53"/>
      <c r="D18" s="60"/>
      <c r="E18" s="40"/>
      <c r="F18" s="41">
        <f t="shared" si="0"/>
      </c>
      <c r="G18" s="42"/>
      <c r="H18" s="43">
        <f t="shared" si="1"/>
      </c>
      <c r="I18" s="44"/>
      <c r="J18" s="45">
        <f t="shared" si="2"/>
      </c>
      <c r="K18" s="46"/>
      <c r="L18" s="47">
        <f t="shared" si="3"/>
      </c>
      <c r="M18" s="48"/>
      <c r="N18" s="49">
        <f t="shared" si="4"/>
      </c>
      <c r="O18" s="50"/>
      <c r="P18" s="51">
        <f t="shared" si="5"/>
      </c>
      <c r="Q18" s="52">
        <f t="shared" si="6"/>
        <v>0</v>
      </c>
      <c r="R18" s="62">
        <f t="shared" si="7"/>
      </c>
      <c r="U18" s="194" t="s">
        <v>90</v>
      </c>
      <c r="V18" s="195"/>
      <c r="W18" s="196"/>
    </row>
    <row r="19" spans="1:23" ht="24.75" customHeight="1" thickBot="1">
      <c r="A19" s="39"/>
      <c r="B19" s="97"/>
      <c r="C19" s="53"/>
      <c r="D19" s="60"/>
      <c r="E19" s="40"/>
      <c r="F19" s="41">
        <f t="shared" si="0"/>
      </c>
      <c r="G19" s="42"/>
      <c r="H19" s="43">
        <f t="shared" si="1"/>
      </c>
      <c r="I19" s="44"/>
      <c r="J19" s="45">
        <f t="shared" si="2"/>
      </c>
      <c r="K19" s="46"/>
      <c r="L19" s="47">
        <f t="shared" si="3"/>
      </c>
      <c r="M19" s="48"/>
      <c r="N19" s="49">
        <f t="shared" si="4"/>
      </c>
      <c r="O19" s="50"/>
      <c r="P19" s="51">
        <f t="shared" si="5"/>
      </c>
      <c r="Q19" s="52">
        <f t="shared" si="6"/>
        <v>0</v>
      </c>
      <c r="R19" s="62">
        <f t="shared" si="7"/>
      </c>
      <c r="U19" s="197"/>
      <c r="V19" s="198"/>
      <c r="W19" s="199"/>
    </row>
    <row r="20" spans="1:23" ht="24.75" customHeight="1" thickBot="1">
      <c r="A20" s="39"/>
      <c r="B20" s="97"/>
      <c r="C20" s="53"/>
      <c r="D20" s="60"/>
      <c r="E20" s="40"/>
      <c r="F20" s="41">
        <f t="shared" si="0"/>
      </c>
      <c r="G20" s="42"/>
      <c r="H20" s="43">
        <f t="shared" si="1"/>
      </c>
      <c r="I20" s="44"/>
      <c r="J20" s="45">
        <f t="shared" si="2"/>
      </c>
      <c r="K20" s="46"/>
      <c r="L20" s="47">
        <f t="shared" si="3"/>
      </c>
      <c r="M20" s="48"/>
      <c r="N20" s="49">
        <f t="shared" si="4"/>
      </c>
      <c r="O20" s="50"/>
      <c r="P20" s="51">
        <f t="shared" si="5"/>
      </c>
      <c r="Q20" s="52">
        <f t="shared" si="6"/>
        <v>0</v>
      </c>
      <c r="R20" s="62">
        <f t="shared" si="7"/>
      </c>
      <c r="U20" s="165" t="s">
        <v>83</v>
      </c>
      <c r="V20" s="166" t="s">
        <v>84</v>
      </c>
      <c r="W20" s="167" t="s">
        <v>13</v>
      </c>
    </row>
    <row r="21" spans="1:23" ht="24.75" customHeight="1" thickBot="1">
      <c r="A21" s="39"/>
      <c r="B21" s="97"/>
      <c r="C21" s="53"/>
      <c r="D21" s="60"/>
      <c r="E21" s="40"/>
      <c r="F21" s="41">
        <f t="shared" si="0"/>
      </c>
      <c r="G21" s="42"/>
      <c r="H21" s="43">
        <f t="shared" si="1"/>
      </c>
      <c r="I21" s="44"/>
      <c r="J21" s="45">
        <f t="shared" si="2"/>
      </c>
      <c r="K21" s="46"/>
      <c r="L21" s="47">
        <f t="shared" si="3"/>
      </c>
      <c r="M21" s="48"/>
      <c r="N21" s="49">
        <f t="shared" si="4"/>
      </c>
      <c r="O21" s="50"/>
      <c r="P21" s="51">
        <f t="shared" si="5"/>
      </c>
      <c r="Q21" s="52">
        <f t="shared" si="6"/>
        <v>0</v>
      </c>
      <c r="R21" s="62">
        <f t="shared" si="7"/>
      </c>
      <c r="U21" s="200" t="s">
        <v>87</v>
      </c>
      <c r="V21" s="201"/>
      <c r="W21" s="202"/>
    </row>
    <row r="22" spans="1:23" ht="24.75" customHeight="1">
      <c r="A22" s="39"/>
      <c r="B22" s="97"/>
      <c r="C22" s="53"/>
      <c r="D22" s="60"/>
      <c r="E22" s="40"/>
      <c r="F22" s="41">
        <f t="shared" si="0"/>
      </c>
      <c r="G22" s="42"/>
      <c r="H22" s="43">
        <f t="shared" si="1"/>
      </c>
      <c r="I22" s="44"/>
      <c r="J22" s="45">
        <f t="shared" si="2"/>
      </c>
      <c r="K22" s="46"/>
      <c r="L22" s="47">
        <f t="shared" si="3"/>
      </c>
      <c r="M22" s="48"/>
      <c r="N22" s="49">
        <f t="shared" si="4"/>
      </c>
      <c r="O22" s="50"/>
      <c r="P22" s="51">
        <f t="shared" si="5"/>
      </c>
      <c r="Q22" s="52">
        <f t="shared" si="6"/>
        <v>0</v>
      </c>
      <c r="R22" s="62">
        <f t="shared" si="7"/>
      </c>
      <c r="U22" s="168"/>
      <c r="V22" s="169">
        <v>38.1</v>
      </c>
      <c r="W22" s="170">
        <v>1</v>
      </c>
    </row>
    <row r="23" spans="1:23" ht="24.75" customHeight="1">
      <c r="A23" s="39"/>
      <c r="B23" s="97"/>
      <c r="C23" s="53"/>
      <c r="D23" s="60"/>
      <c r="E23" s="40"/>
      <c r="F23" s="41">
        <f t="shared" si="0"/>
      </c>
      <c r="G23" s="42"/>
      <c r="H23" s="43">
        <f t="shared" si="1"/>
      </c>
      <c r="I23" s="44"/>
      <c r="J23" s="45">
        <f t="shared" si="2"/>
      </c>
      <c r="K23" s="46"/>
      <c r="L23" s="47">
        <f t="shared" si="3"/>
      </c>
      <c r="M23" s="48"/>
      <c r="N23" s="49">
        <f t="shared" si="4"/>
      </c>
      <c r="O23" s="50"/>
      <c r="P23" s="51">
        <f t="shared" si="5"/>
      </c>
      <c r="Q23" s="52">
        <f t="shared" si="6"/>
        <v>0</v>
      </c>
      <c r="R23" s="62">
        <f t="shared" si="7"/>
      </c>
      <c r="U23" s="168"/>
      <c r="V23" s="169">
        <v>34.7</v>
      </c>
      <c r="W23" s="170">
        <v>2</v>
      </c>
    </row>
    <row r="24" spans="1:23" ht="24.75" customHeight="1">
      <c r="A24" s="39"/>
      <c r="B24" s="97"/>
      <c r="C24" s="53"/>
      <c r="D24" s="60"/>
      <c r="E24" s="40"/>
      <c r="F24" s="41">
        <f t="shared" si="0"/>
      </c>
      <c r="G24" s="42"/>
      <c r="H24" s="43">
        <f t="shared" si="1"/>
      </c>
      <c r="I24" s="44"/>
      <c r="J24" s="45">
        <f t="shared" si="2"/>
      </c>
      <c r="K24" s="46"/>
      <c r="L24" s="54">
        <f t="shared" si="3"/>
      </c>
      <c r="M24" s="48"/>
      <c r="N24" s="49">
        <f t="shared" si="4"/>
      </c>
      <c r="O24" s="50"/>
      <c r="P24" s="51">
        <f t="shared" si="5"/>
      </c>
      <c r="Q24" s="52">
        <f t="shared" si="6"/>
        <v>0</v>
      </c>
      <c r="R24" s="62">
        <f t="shared" si="7"/>
      </c>
      <c r="U24" s="168"/>
      <c r="V24" s="169"/>
      <c r="W24" s="170">
        <v>3</v>
      </c>
    </row>
    <row r="25" spans="1:23" ht="24.75" customHeight="1">
      <c r="A25" s="39"/>
      <c r="B25" s="97"/>
      <c r="C25" s="55"/>
      <c r="D25" s="119"/>
      <c r="E25" s="40"/>
      <c r="F25" s="41">
        <f t="shared" si="0"/>
      </c>
      <c r="G25" s="42"/>
      <c r="H25" s="43">
        <f t="shared" si="1"/>
      </c>
      <c r="I25" s="44"/>
      <c r="J25" s="45">
        <f t="shared" si="2"/>
      </c>
      <c r="K25" s="46"/>
      <c r="L25" s="54">
        <f t="shared" si="3"/>
      </c>
      <c r="M25" s="48"/>
      <c r="N25" s="49">
        <f t="shared" si="4"/>
      </c>
      <c r="O25" s="50"/>
      <c r="P25" s="51">
        <f t="shared" si="5"/>
      </c>
      <c r="Q25" s="52">
        <f t="shared" si="6"/>
        <v>0</v>
      </c>
      <c r="R25" s="62">
        <f t="shared" si="7"/>
      </c>
      <c r="U25" s="168"/>
      <c r="V25" s="171">
        <f>SUM(V22:V24)</f>
        <v>72.80000000000001</v>
      </c>
      <c r="W25" s="172">
        <v>2</v>
      </c>
    </row>
    <row r="26" spans="1:23" ht="24.75" customHeight="1" thickBot="1">
      <c r="A26" s="39"/>
      <c r="B26" s="97"/>
      <c r="C26" s="56"/>
      <c r="D26" s="120"/>
      <c r="E26" s="40"/>
      <c r="F26" s="41">
        <f t="shared" si="0"/>
      </c>
      <c r="G26" s="42"/>
      <c r="H26" s="43">
        <f t="shared" si="1"/>
      </c>
      <c r="I26" s="44"/>
      <c r="J26" s="45">
        <f t="shared" si="2"/>
      </c>
      <c r="K26" s="46"/>
      <c r="L26" s="54">
        <f t="shared" si="3"/>
      </c>
      <c r="M26" s="48"/>
      <c r="N26" s="49">
        <f t="shared" si="4"/>
      </c>
      <c r="O26" s="50"/>
      <c r="P26" s="51">
        <f t="shared" si="5"/>
      </c>
      <c r="Q26" s="52">
        <f t="shared" si="6"/>
        <v>0</v>
      </c>
      <c r="R26" s="62">
        <f t="shared" si="7"/>
      </c>
      <c r="U26" s="173"/>
      <c r="V26" s="174"/>
      <c r="W26" s="175"/>
    </row>
    <row r="27" spans="1:23" ht="24.75" customHeight="1" thickBot="1">
      <c r="A27" s="39"/>
      <c r="B27" s="97"/>
      <c r="C27" s="55"/>
      <c r="D27" s="119"/>
      <c r="E27" s="40"/>
      <c r="F27" s="41">
        <f t="shared" si="0"/>
      </c>
      <c r="G27" s="42"/>
      <c r="H27" s="43">
        <f t="shared" si="1"/>
      </c>
      <c r="I27" s="44"/>
      <c r="J27" s="57">
        <f t="shared" si="2"/>
      </c>
      <c r="K27" s="46"/>
      <c r="L27" s="54">
        <f t="shared" si="3"/>
      </c>
      <c r="M27" s="48"/>
      <c r="N27" s="49">
        <f t="shared" si="4"/>
      </c>
      <c r="O27" s="50"/>
      <c r="P27" s="51">
        <f t="shared" si="5"/>
      </c>
      <c r="Q27" s="52">
        <f t="shared" si="6"/>
        <v>0</v>
      </c>
      <c r="R27" s="62">
        <f t="shared" si="7"/>
      </c>
      <c r="U27" s="200" t="s">
        <v>86</v>
      </c>
      <c r="V27" s="201"/>
      <c r="W27" s="202"/>
    </row>
    <row r="28" spans="1:23" ht="24.75" customHeight="1">
      <c r="A28" s="39"/>
      <c r="B28" s="97"/>
      <c r="C28" s="55"/>
      <c r="D28" s="119"/>
      <c r="E28" s="40"/>
      <c r="F28" s="41">
        <f t="shared" si="0"/>
      </c>
      <c r="G28" s="42"/>
      <c r="H28" s="43">
        <f t="shared" si="1"/>
      </c>
      <c r="I28" s="44"/>
      <c r="J28" s="57">
        <f t="shared" si="2"/>
      </c>
      <c r="K28" s="46"/>
      <c r="L28" s="54">
        <f t="shared" si="3"/>
      </c>
      <c r="M28" s="48"/>
      <c r="N28" s="49">
        <f t="shared" si="4"/>
      </c>
      <c r="O28" s="50"/>
      <c r="P28" s="51">
        <f t="shared" si="5"/>
      </c>
      <c r="Q28" s="52">
        <f t="shared" si="6"/>
        <v>0</v>
      </c>
      <c r="R28" s="62">
        <f t="shared" si="7"/>
      </c>
      <c r="U28" s="176"/>
      <c r="V28" s="177">
        <v>60.3</v>
      </c>
      <c r="W28" s="178">
        <v>1</v>
      </c>
    </row>
    <row r="29" spans="1:23" ht="24.75" customHeight="1">
      <c r="A29" s="39"/>
      <c r="B29" s="97"/>
      <c r="C29" s="58"/>
      <c r="D29" s="121"/>
      <c r="E29" s="40"/>
      <c r="F29" s="41">
        <f t="shared" si="0"/>
      </c>
      <c r="G29" s="42"/>
      <c r="H29" s="43">
        <f t="shared" si="1"/>
      </c>
      <c r="I29" s="44"/>
      <c r="J29" s="57">
        <f t="shared" si="2"/>
      </c>
      <c r="K29" s="46"/>
      <c r="L29" s="54">
        <f t="shared" si="3"/>
      </c>
      <c r="M29" s="48"/>
      <c r="N29" s="49">
        <f t="shared" si="4"/>
      </c>
      <c r="O29" s="50"/>
      <c r="P29" s="51">
        <f t="shared" si="5"/>
      </c>
      <c r="Q29" s="52">
        <f t="shared" si="6"/>
        <v>0</v>
      </c>
      <c r="R29" s="62">
        <f t="shared" si="7"/>
      </c>
      <c r="U29" s="168"/>
      <c r="V29" s="169">
        <v>21.9</v>
      </c>
      <c r="W29" s="170">
        <v>2</v>
      </c>
    </row>
    <row r="30" spans="1:23" ht="24.75" customHeight="1">
      <c r="A30" s="39"/>
      <c r="B30" s="97"/>
      <c r="C30" s="55"/>
      <c r="D30" s="119"/>
      <c r="E30" s="40"/>
      <c r="F30" s="41">
        <f t="shared" si="0"/>
      </c>
      <c r="G30" s="42"/>
      <c r="H30" s="43">
        <f t="shared" si="1"/>
      </c>
      <c r="I30" s="44"/>
      <c r="J30" s="57">
        <f t="shared" si="2"/>
      </c>
      <c r="K30" s="46"/>
      <c r="L30" s="54">
        <f t="shared" si="3"/>
      </c>
      <c r="M30" s="48"/>
      <c r="N30" s="49">
        <f t="shared" si="4"/>
      </c>
      <c r="O30" s="50"/>
      <c r="P30" s="51">
        <f t="shared" si="5"/>
      </c>
      <c r="Q30" s="52">
        <f t="shared" si="6"/>
        <v>0</v>
      </c>
      <c r="R30" s="62">
        <f t="shared" si="7"/>
      </c>
      <c r="U30" s="168"/>
      <c r="V30" s="169"/>
      <c r="W30" s="170">
        <v>3</v>
      </c>
    </row>
    <row r="31" spans="1:23" ht="24.75" customHeight="1">
      <c r="A31" s="39"/>
      <c r="B31" s="97"/>
      <c r="C31" s="53"/>
      <c r="D31" s="60"/>
      <c r="E31" s="40"/>
      <c r="F31" s="41">
        <f t="shared" si="0"/>
      </c>
      <c r="G31" s="42"/>
      <c r="H31" s="59">
        <f t="shared" si="1"/>
      </c>
      <c r="I31" s="44"/>
      <c r="J31" s="57">
        <f t="shared" si="2"/>
      </c>
      <c r="K31" s="46"/>
      <c r="L31" s="54">
        <f t="shared" si="3"/>
      </c>
      <c r="M31" s="48"/>
      <c r="N31" s="49">
        <f t="shared" si="4"/>
      </c>
      <c r="O31" s="50"/>
      <c r="P31" s="51">
        <f t="shared" si="5"/>
      </c>
      <c r="Q31" s="52">
        <f t="shared" si="6"/>
        <v>0</v>
      </c>
      <c r="R31" s="62">
        <f t="shared" si="7"/>
      </c>
      <c r="U31" s="168"/>
      <c r="V31" s="171">
        <f>SUM(V28:V30)</f>
        <v>82.19999999999999</v>
      </c>
      <c r="W31" s="172">
        <v>1</v>
      </c>
    </row>
    <row r="32" spans="1:23" ht="24.75" customHeight="1" thickBot="1">
      <c r="A32" s="39"/>
      <c r="B32" s="97"/>
      <c r="C32" s="53"/>
      <c r="D32" s="60"/>
      <c r="E32" s="40"/>
      <c r="F32" s="41">
        <f t="shared" si="0"/>
      </c>
      <c r="G32" s="42"/>
      <c r="H32" s="59">
        <f t="shared" si="1"/>
      </c>
      <c r="I32" s="44"/>
      <c r="J32" s="57">
        <f t="shared" si="2"/>
      </c>
      <c r="K32" s="46"/>
      <c r="L32" s="54">
        <f t="shared" si="3"/>
      </c>
      <c r="M32" s="48"/>
      <c r="N32" s="49">
        <f t="shared" si="4"/>
      </c>
      <c r="O32" s="50"/>
      <c r="P32" s="51">
        <f t="shared" si="5"/>
      </c>
      <c r="Q32" s="52">
        <f t="shared" si="6"/>
        <v>0</v>
      </c>
      <c r="R32" s="62">
        <f t="shared" si="7"/>
      </c>
      <c r="U32" s="179"/>
      <c r="V32" s="180"/>
      <c r="W32" s="181"/>
    </row>
    <row r="33" spans="1:18" ht="24.75" customHeight="1">
      <c r="A33" s="39"/>
      <c r="B33" s="97"/>
      <c r="C33" s="53"/>
      <c r="D33" s="60"/>
      <c r="E33" s="40"/>
      <c r="F33" s="41">
        <f t="shared" si="0"/>
      </c>
      <c r="G33" s="42"/>
      <c r="H33" s="59">
        <f t="shared" si="1"/>
      </c>
      <c r="I33" s="44"/>
      <c r="J33" s="57">
        <f t="shared" si="2"/>
      </c>
      <c r="K33" s="46"/>
      <c r="L33" s="54">
        <f t="shared" si="3"/>
      </c>
      <c r="M33" s="48"/>
      <c r="N33" s="49">
        <f t="shared" si="4"/>
      </c>
      <c r="O33" s="50"/>
      <c r="P33" s="51">
        <f t="shared" si="5"/>
      </c>
      <c r="Q33" s="52">
        <f t="shared" si="6"/>
        <v>0</v>
      </c>
      <c r="R33" s="62">
        <f t="shared" si="7"/>
      </c>
    </row>
    <row r="34" spans="1:18" ht="24.75" customHeight="1">
      <c r="A34" s="39"/>
      <c r="B34" s="97"/>
      <c r="C34" s="53"/>
      <c r="D34" s="60"/>
      <c r="E34" s="40"/>
      <c r="F34" s="41">
        <f t="shared" si="0"/>
      </c>
      <c r="G34" s="42"/>
      <c r="H34" s="59">
        <f t="shared" si="1"/>
      </c>
      <c r="I34" s="44"/>
      <c r="J34" s="57">
        <f t="shared" si="2"/>
      </c>
      <c r="K34" s="46"/>
      <c r="L34" s="54">
        <f t="shared" si="3"/>
      </c>
      <c r="M34" s="48"/>
      <c r="N34" s="49">
        <f t="shared" si="4"/>
      </c>
      <c r="O34" s="50"/>
      <c r="P34" s="51">
        <f t="shared" si="5"/>
      </c>
      <c r="Q34" s="52">
        <f t="shared" si="6"/>
        <v>0</v>
      </c>
      <c r="R34" s="62">
        <f t="shared" si="7"/>
      </c>
    </row>
    <row r="35" spans="1:18" ht="24.75" customHeight="1">
      <c r="A35" s="39"/>
      <c r="B35" s="97"/>
      <c r="C35" s="53"/>
      <c r="D35" s="60"/>
      <c r="E35" s="40"/>
      <c r="F35" s="41">
        <f t="shared" si="0"/>
      </c>
      <c r="G35" s="42"/>
      <c r="H35" s="59">
        <f t="shared" si="1"/>
      </c>
      <c r="I35" s="44"/>
      <c r="J35" s="57">
        <f t="shared" si="2"/>
      </c>
      <c r="K35" s="46"/>
      <c r="L35" s="54">
        <f t="shared" si="3"/>
      </c>
      <c r="M35" s="48"/>
      <c r="N35" s="49">
        <f t="shared" si="4"/>
      </c>
      <c r="O35" s="50"/>
      <c r="P35" s="51">
        <f t="shared" si="5"/>
      </c>
      <c r="Q35" s="52">
        <f t="shared" si="6"/>
        <v>0</v>
      </c>
      <c r="R35" s="62">
        <f t="shared" si="7"/>
      </c>
    </row>
    <row r="36" spans="1:18" ht="24.75" customHeight="1">
      <c r="A36" s="39"/>
      <c r="B36" s="97"/>
      <c r="C36" s="53"/>
      <c r="D36" s="60"/>
      <c r="E36" s="40"/>
      <c r="F36" s="41">
        <f aca="true" t="shared" si="8" ref="F36:F67">IF(E36&gt;0,RANK(E36,FloorScore)&amp;IF(COUNTIF(FloorScore,E36)&gt;1,"-T","  "),"")</f>
      </c>
      <c r="G36" s="42"/>
      <c r="H36" s="59">
        <f aca="true" t="shared" si="9" ref="H36:H67">IF(G36&gt;0,RANK(G36,PommelScore)&amp;IF(COUNTIF(PommelScore,G36)&gt;1,"-T"," "),"")</f>
      </c>
      <c r="I36" s="44"/>
      <c r="J36" s="57">
        <f aca="true" t="shared" si="10" ref="J36:J67">IF(I36&gt;0,RANK(I36,RingsScore)&amp;IF(COUNTIF(RingsScore,I36)&gt;1,"-T"," "),"")</f>
      </c>
      <c r="K36" s="46"/>
      <c r="L36" s="54">
        <f aca="true" t="shared" si="11" ref="L36:L67">IF(K36&gt;0,RANK(K36,VaultScore)&amp;IF(COUNTIF(VaultScore,K36)&gt;1,"-T"," "),"")</f>
      </c>
      <c r="M36" s="48"/>
      <c r="N36" s="49">
        <f aca="true" t="shared" si="12" ref="N36:N67">IF(M36&gt;0,RANK(M36,PBarScore)&amp;IF(COUNTIF(PBarScore,M36)&gt;1,"-T"," "),"")</f>
      </c>
      <c r="O36" s="50"/>
      <c r="P36" s="51">
        <f aca="true" t="shared" si="13" ref="P36:P67">IF(O36&gt;0,RANK(O36,HBarScore)&amp;IF(COUNTIF(HBarScore,O36)&gt;1,"-T"," "),"")</f>
      </c>
      <c r="Q36" s="52">
        <f t="shared" si="6"/>
        <v>0</v>
      </c>
      <c r="R36" s="62">
        <f aca="true" t="shared" si="14" ref="R36:R67">IF(Q36&gt;0,RANK(Q36,FinalScore)&amp;IF(COUNTIF(FinalScore,Q36)&gt;1,"-T"," "),"")</f>
      </c>
    </row>
    <row r="37" spans="1:18" ht="24.75" customHeight="1">
      <c r="A37" s="39"/>
      <c r="B37" s="97"/>
      <c r="C37" s="53"/>
      <c r="D37" s="60"/>
      <c r="E37" s="40"/>
      <c r="F37" s="41">
        <f t="shared" si="8"/>
      </c>
      <c r="G37" s="42"/>
      <c r="H37" s="59">
        <f t="shared" si="9"/>
      </c>
      <c r="I37" s="44"/>
      <c r="J37" s="57">
        <f t="shared" si="10"/>
      </c>
      <c r="K37" s="46"/>
      <c r="L37" s="54">
        <f t="shared" si="11"/>
      </c>
      <c r="M37" s="48"/>
      <c r="N37" s="49">
        <f t="shared" si="12"/>
      </c>
      <c r="O37" s="50"/>
      <c r="P37" s="51">
        <f t="shared" si="13"/>
      </c>
      <c r="Q37" s="52">
        <f t="shared" si="6"/>
        <v>0</v>
      </c>
      <c r="R37" s="62">
        <f t="shared" si="14"/>
      </c>
    </row>
    <row r="38" spans="1:18" ht="24.75" customHeight="1">
      <c r="A38" s="39"/>
      <c r="B38" s="97"/>
      <c r="C38" s="61"/>
      <c r="D38" s="122"/>
      <c r="E38" s="40"/>
      <c r="F38" s="41">
        <f t="shared" si="8"/>
      </c>
      <c r="G38" s="42"/>
      <c r="H38" s="59">
        <f t="shared" si="9"/>
      </c>
      <c r="I38" s="44"/>
      <c r="J38" s="57">
        <f t="shared" si="10"/>
      </c>
      <c r="K38" s="46"/>
      <c r="L38" s="54">
        <f t="shared" si="11"/>
      </c>
      <c r="M38" s="48"/>
      <c r="N38" s="49">
        <f t="shared" si="12"/>
      </c>
      <c r="O38" s="50"/>
      <c r="P38" s="51">
        <f t="shared" si="13"/>
      </c>
      <c r="Q38" s="52">
        <f t="shared" si="6"/>
        <v>0</v>
      </c>
      <c r="R38" s="62">
        <f t="shared" si="14"/>
      </c>
    </row>
    <row r="39" spans="1:18" ht="24.75" customHeight="1">
      <c r="A39" s="39"/>
      <c r="B39" s="97"/>
      <c r="C39" s="61"/>
      <c r="D39" s="122"/>
      <c r="E39" s="40"/>
      <c r="F39" s="41">
        <f t="shared" si="8"/>
      </c>
      <c r="G39" s="42"/>
      <c r="H39" s="59">
        <f t="shared" si="9"/>
      </c>
      <c r="I39" s="44"/>
      <c r="J39" s="57">
        <f t="shared" si="10"/>
      </c>
      <c r="K39" s="46"/>
      <c r="L39" s="54">
        <f t="shared" si="11"/>
      </c>
      <c r="M39" s="48"/>
      <c r="N39" s="49">
        <f t="shared" si="12"/>
      </c>
      <c r="O39" s="50"/>
      <c r="P39" s="51">
        <f t="shared" si="13"/>
      </c>
      <c r="Q39" s="52">
        <f t="shared" si="6"/>
        <v>0</v>
      </c>
      <c r="R39" s="62">
        <f t="shared" si="14"/>
      </c>
    </row>
    <row r="40" spans="1:18" ht="24.75" customHeight="1">
      <c r="A40" s="39"/>
      <c r="B40" s="97"/>
      <c r="C40" s="61"/>
      <c r="D40" s="122"/>
      <c r="E40" s="40"/>
      <c r="F40" s="41">
        <f t="shared" si="8"/>
      </c>
      <c r="G40" s="42"/>
      <c r="H40" s="59">
        <f t="shared" si="9"/>
      </c>
      <c r="I40" s="44"/>
      <c r="J40" s="57">
        <f t="shared" si="10"/>
      </c>
      <c r="K40" s="46"/>
      <c r="L40" s="54">
        <f t="shared" si="11"/>
      </c>
      <c r="M40" s="48"/>
      <c r="N40" s="49">
        <f t="shared" si="12"/>
      </c>
      <c r="O40" s="50"/>
      <c r="P40" s="51">
        <f t="shared" si="13"/>
      </c>
      <c r="Q40" s="52">
        <f t="shared" si="6"/>
        <v>0</v>
      </c>
      <c r="R40" s="62">
        <f t="shared" si="14"/>
      </c>
    </row>
    <row r="41" spans="1:18" ht="24.75" customHeight="1">
      <c r="A41" s="39"/>
      <c r="B41" s="97"/>
      <c r="C41" s="61"/>
      <c r="D41" s="122"/>
      <c r="E41" s="40"/>
      <c r="F41" s="41">
        <f t="shared" si="8"/>
      </c>
      <c r="G41" s="42"/>
      <c r="H41" s="59">
        <f t="shared" si="9"/>
      </c>
      <c r="I41" s="44"/>
      <c r="J41" s="57">
        <f t="shared" si="10"/>
      </c>
      <c r="K41" s="46"/>
      <c r="L41" s="54">
        <f t="shared" si="11"/>
      </c>
      <c r="M41" s="48"/>
      <c r="N41" s="49">
        <f t="shared" si="12"/>
      </c>
      <c r="O41" s="50"/>
      <c r="P41" s="51">
        <f t="shared" si="13"/>
      </c>
      <c r="Q41" s="52">
        <f t="shared" si="6"/>
        <v>0</v>
      </c>
      <c r="R41" s="62">
        <f t="shared" si="14"/>
      </c>
    </row>
    <row r="42" spans="1:18" ht="24.75" customHeight="1">
      <c r="A42" s="39"/>
      <c r="B42" s="97"/>
      <c r="C42" s="63"/>
      <c r="D42" s="123"/>
      <c r="E42" s="40"/>
      <c r="F42" s="41">
        <f t="shared" si="8"/>
      </c>
      <c r="G42" s="42"/>
      <c r="H42" s="59">
        <f t="shared" si="9"/>
      </c>
      <c r="I42" s="44"/>
      <c r="J42" s="57">
        <f t="shared" si="10"/>
      </c>
      <c r="K42" s="46"/>
      <c r="L42" s="54">
        <f t="shared" si="11"/>
      </c>
      <c r="M42" s="48"/>
      <c r="N42" s="49">
        <f t="shared" si="12"/>
      </c>
      <c r="O42" s="50"/>
      <c r="P42" s="51">
        <f t="shared" si="13"/>
      </c>
      <c r="Q42" s="52">
        <f t="shared" si="6"/>
        <v>0</v>
      </c>
      <c r="R42" s="62">
        <f t="shared" si="14"/>
      </c>
    </row>
    <row r="43" spans="1:18" ht="24.75" customHeight="1">
      <c r="A43" s="39"/>
      <c r="B43" s="97"/>
      <c r="C43" s="64"/>
      <c r="D43" s="124"/>
      <c r="E43" s="40"/>
      <c r="F43" s="41">
        <f t="shared" si="8"/>
      </c>
      <c r="G43" s="42"/>
      <c r="H43" s="59">
        <f t="shared" si="9"/>
      </c>
      <c r="I43" s="44"/>
      <c r="J43" s="57">
        <f t="shared" si="10"/>
      </c>
      <c r="K43" s="46"/>
      <c r="L43" s="54">
        <f t="shared" si="11"/>
      </c>
      <c r="M43" s="48"/>
      <c r="N43" s="49">
        <f t="shared" si="12"/>
      </c>
      <c r="O43" s="50"/>
      <c r="P43" s="51">
        <f t="shared" si="13"/>
      </c>
      <c r="Q43" s="52">
        <f t="shared" si="6"/>
        <v>0</v>
      </c>
      <c r="R43" s="62">
        <f t="shared" si="14"/>
      </c>
    </row>
    <row r="44" spans="1:18" ht="24.75" customHeight="1">
      <c r="A44" s="39"/>
      <c r="B44" s="97"/>
      <c r="C44" s="64"/>
      <c r="D44" s="124"/>
      <c r="E44" s="40"/>
      <c r="F44" s="41">
        <f t="shared" si="8"/>
      </c>
      <c r="G44" s="42"/>
      <c r="H44" s="59">
        <f t="shared" si="9"/>
      </c>
      <c r="I44" s="44"/>
      <c r="J44" s="57">
        <f t="shared" si="10"/>
      </c>
      <c r="K44" s="46"/>
      <c r="L44" s="54">
        <f t="shared" si="11"/>
      </c>
      <c r="M44" s="48"/>
      <c r="N44" s="49">
        <f t="shared" si="12"/>
      </c>
      <c r="O44" s="50"/>
      <c r="P44" s="51">
        <f t="shared" si="13"/>
      </c>
      <c r="Q44" s="52">
        <f t="shared" si="6"/>
        <v>0</v>
      </c>
      <c r="R44" s="62">
        <f t="shared" si="14"/>
      </c>
    </row>
    <row r="45" spans="1:18" ht="24.75" customHeight="1">
      <c r="A45" s="39"/>
      <c r="B45" s="97"/>
      <c r="C45" s="64"/>
      <c r="D45" s="124"/>
      <c r="E45" s="40"/>
      <c r="F45" s="41">
        <f t="shared" si="8"/>
      </c>
      <c r="G45" s="42"/>
      <c r="H45" s="59">
        <f t="shared" si="9"/>
      </c>
      <c r="I45" s="44"/>
      <c r="J45" s="57">
        <f t="shared" si="10"/>
      </c>
      <c r="K45" s="46"/>
      <c r="L45" s="54">
        <f t="shared" si="11"/>
      </c>
      <c r="M45" s="48"/>
      <c r="N45" s="49">
        <f t="shared" si="12"/>
      </c>
      <c r="O45" s="50"/>
      <c r="P45" s="51">
        <f t="shared" si="13"/>
      </c>
      <c r="Q45" s="52">
        <f t="shared" si="6"/>
        <v>0</v>
      </c>
      <c r="R45" s="62">
        <f t="shared" si="14"/>
      </c>
    </row>
    <row r="46" spans="1:18" ht="24.75" customHeight="1">
      <c r="A46" s="39"/>
      <c r="B46" s="97"/>
      <c r="C46" s="64"/>
      <c r="D46" s="124"/>
      <c r="E46" s="40"/>
      <c r="F46" s="41">
        <f t="shared" si="8"/>
      </c>
      <c r="G46" s="42"/>
      <c r="H46" s="59">
        <f t="shared" si="9"/>
      </c>
      <c r="I46" s="44"/>
      <c r="J46" s="57">
        <f t="shared" si="10"/>
      </c>
      <c r="K46" s="46"/>
      <c r="L46" s="54">
        <f t="shared" si="11"/>
      </c>
      <c r="M46" s="48"/>
      <c r="N46" s="49">
        <f t="shared" si="12"/>
      </c>
      <c r="O46" s="50"/>
      <c r="P46" s="51">
        <f t="shared" si="13"/>
      </c>
      <c r="Q46" s="52">
        <f t="shared" si="6"/>
        <v>0</v>
      </c>
      <c r="R46" s="62">
        <f t="shared" si="14"/>
      </c>
    </row>
    <row r="47" spans="1:18" ht="24.75" customHeight="1">
      <c r="A47" s="39"/>
      <c r="B47" s="97"/>
      <c r="C47" s="64"/>
      <c r="D47" s="124"/>
      <c r="E47" s="40"/>
      <c r="F47" s="41">
        <f t="shared" si="8"/>
      </c>
      <c r="G47" s="42"/>
      <c r="H47" s="59">
        <f t="shared" si="9"/>
      </c>
      <c r="I47" s="44"/>
      <c r="J47" s="57">
        <f t="shared" si="10"/>
      </c>
      <c r="K47" s="46"/>
      <c r="L47" s="54">
        <f t="shared" si="11"/>
      </c>
      <c r="M47" s="48"/>
      <c r="N47" s="49">
        <f t="shared" si="12"/>
      </c>
      <c r="O47" s="50"/>
      <c r="P47" s="51">
        <f t="shared" si="13"/>
      </c>
      <c r="Q47" s="52">
        <f t="shared" si="6"/>
        <v>0</v>
      </c>
      <c r="R47" s="62">
        <f t="shared" si="14"/>
      </c>
    </row>
    <row r="48" spans="1:18" ht="24.75" customHeight="1">
      <c r="A48" s="39"/>
      <c r="B48" s="97"/>
      <c r="C48" s="64"/>
      <c r="D48" s="124"/>
      <c r="E48" s="40"/>
      <c r="F48" s="41">
        <f t="shared" si="8"/>
      </c>
      <c r="G48" s="42"/>
      <c r="H48" s="59">
        <f t="shared" si="9"/>
      </c>
      <c r="I48" s="44"/>
      <c r="J48" s="57">
        <f t="shared" si="10"/>
      </c>
      <c r="K48" s="46"/>
      <c r="L48" s="54">
        <f t="shared" si="11"/>
      </c>
      <c r="M48" s="48"/>
      <c r="N48" s="49">
        <f t="shared" si="12"/>
      </c>
      <c r="O48" s="50"/>
      <c r="P48" s="51">
        <f t="shared" si="13"/>
      </c>
      <c r="Q48" s="52">
        <f t="shared" si="6"/>
        <v>0</v>
      </c>
      <c r="R48" s="62">
        <f t="shared" si="14"/>
      </c>
    </row>
    <row r="49" spans="1:18" ht="24.75" customHeight="1">
      <c r="A49" s="39"/>
      <c r="B49" s="97"/>
      <c r="C49" s="64"/>
      <c r="D49" s="124"/>
      <c r="E49" s="40"/>
      <c r="F49" s="41">
        <f t="shared" si="8"/>
      </c>
      <c r="G49" s="42"/>
      <c r="H49" s="59">
        <f t="shared" si="9"/>
      </c>
      <c r="I49" s="44"/>
      <c r="J49" s="57">
        <f t="shared" si="10"/>
      </c>
      <c r="K49" s="46"/>
      <c r="L49" s="54">
        <f t="shared" si="11"/>
      </c>
      <c r="M49" s="48"/>
      <c r="N49" s="49">
        <f t="shared" si="12"/>
      </c>
      <c r="O49" s="50"/>
      <c r="P49" s="51">
        <f t="shared" si="13"/>
      </c>
      <c r="Q49" s="52">
        <f t="shared" si="6"/>
        <v>0</v>
      </c>
      <c r="R49" s="62">
        <f t="shared" si="14"/>
      </c>
    </row>
    <row r="50" spans="1:18" ht="24.75" customHeight="1">
      <c r="A50" s="39"/>
      <c r="B50" s="97"/>
      <c r="C50" s="65"/>
      <c r="D50" s="125"/>
      <c r="E50" s="40"/>
      <c r="F50" s="41">
        <f t="shared" si="8"/>
      </c>
      <c r="G50" s="42"/>
      <c r="H50" s="59">
        <f t="shared" si="9"/>
      </c>
      <c r="I50" s="44"/>
      <c r="J50" s="57">
        <f t="shared" si="10"/>
      </c>
      <c r="K50" s="46"/>
      <c r="L50" s="54">
        <f t="shared" si="11"/>
      </c>
      <c r="M50" s="48"/>
      <c r="N50" s="49">
        <f t="shared" si="12"/>
      </c>
      <c r="O50" s="50"/>
      <c r="P50" s="51">
        <f t="shared" si="13"/>
      </c>
      <c r="Q50" s="52">
        <f t="shared" si="6"/>
        <v>0</v>
      </c>
      <c r="R50" s="62">
        <f t="shared" si="14"/>
      </c>
    </row>
    <row r="51" spans="1:18" ht="24.75" customHeight="1">
      <c r="A51" s="39"/>
      <c r="B51" s="97"/>
      <c r="C51" s="65"/>
      <c r="D51" s="125"/>
      <c r="E51" s="40"/>
      <c r="F51" s="41">
        <f t="shared" si="8"/>
      </c>
      <c r="G51" s="42"/>
      <c r="H51" s="59">
        <f t="shared" si="9"/>
      </c>
      <c r="I51" s="44"/>
      <c r="J51" s="57">
        <f t="shared" si="10"/>
      </c>
      <c r="K51" s="46"/>
      <c r="L51" s="54">
        <f t="shared" si="11"/>
      </c>
      <c r="M51" s="48"/>
      <c r="N51" s="49">
        <f t="shared" si="12"/>
      </c>
      <c r="O51" s="50"/>
      <c r="P51" s="51">
        <f t="shared" si="13"/>
      </c>
      <c r="Q51" s="52">
        <f t="shared" si="6"/>
        <v>0</v>
      </c>
      <c r="R51" s="62">
        <f t="shared" si="14"/>
      </c>
    </row>
    <row r="52" spans="1:18" ht="24.75" customHeight="1">
      <c r="A52" s="39"/>
      <c r="B52" s="97"/>
      <c r="C52" s="65"/>
      <c r="D52" s="125"/>
      <c r="E52" s="40"/>
      <c r="F52" s="41">
        <f t="shared" si="8"/>
      </c>
      <c r="G52" s="42"/>
      <c r="H52" s="59">
        <f t="shared" si="9"/>
      </c>
      <c r="I52" s="44"/>
      <c r="J52" s="57">
        <f t="shared" si="10"/>
      </c>
      <c r="K52" s="46"/>
      <c r="L52" s="54">
        <f t="shared" si="11"/>
      </c>
      <c r="M52" s="48"/>
      <c r="N52" s="49">
        <f t="shared" si="12"/>
      </c>
      <c r="O52" s="50"/>
      <c r="P52" s="51">
        <f t="shared" si="13"/>
      </c>
      <c r="Q52" s="52">
        <f t="shared" si="6"/>
        <v>0</v>
      </c>
      <c r="R52" s="62">
        <f t="shared" si="14"/>
      </c>
    </row>
    <row r="53" spans="1:18" ht="24.75" customHeight="1">
      <c r="A53" s="39"/>
      <c r="B53" s="97"/>
      <c r="C53" s="65"/>
      <c r="D53" s="125"/>
      <c r="E53" s="40"/>
      <c r="F53" s="41">
        <f t="shared" si="8"/>
      </c>
      <c r="G53" s="42"/>
      <c r="H53" s="59">
        <f t="shared" si="9"/>
      </c>
      <c r="I53" s="44"/>
      <c r="J53" s="57">
        <f t="shared" si="10"/>
      </c>
      <c r="K53" s="46"/>
      <c r="L53" s="54">
        <f t="shared" si="11"/>
      </c>
      <c r="M53" s="48"/>
      <c r="N53" s="49">
        <f t="shared" si="12"/>
      </c>
      <c r="O53" s="50"/>
      <c r="P53" s="51">
        <f t="shared" si="13"/>
      </c>
      <c r="Q53" s="52">
        <f t="shared" si="6"/>
        <v>0</v>
      </c>
      <c r="R53" s="62">
        <f t="shared" si="14"/>
      </c>
    </row>
    <row r="54" spans="1:18" ht="24.75" customHeight="1">
      <c r="A54" s="39"/>
      <c r="B54" s="97"/>
      <c r="C54" s="66"/>
      <c r="D54" s="126"/>
      <c r="E54" s="40"/>
      <c r="F54" s="41">
        <f t="shared" si="8"/>
      </c>
      <c r="G54" s="42"/>
      <c r="H54" s="59">
        <f t="shared" si="9"/>
      </c>
      <c r="I54" s="44"/>
      <c r="J54" s="57">
        <f t="shared" si="10"/>
      </c>
      <c r="K54" s="46"/>
      <c r="L54" s="54">
        <f t="shared" si="11"/>
      </c>
      <c r="M54" s="48"/>
      <c r="N54" s="49">
        <f t="shared" si="12"/>
      </c>
      <c r="O54" s="50"/>
      <c r="P54" s="51">
        <f t="shared" si="13"/>
      </c>
      <c r="Q54" s="52">
        <f t="shared" si="6"/>
        <v>0</v>
      </c>
      <c r="R54" s="62">
        <f t="shared" si="14"/>
      </c>
    </row>
    <row r="55" spans="1:18" ht="24.75" customHeight="1">
      <c r="A55" s="39"/>
      <c r="B55" s="97"/>
      <c r="C55" s="67"/>
      <c r="D55" s="127"/>
      <c r="E55" s="40"/>
      <c r="F55" s="41">
        <f t="shared" si="8"/>
      </c>
      <c r="G55" s="42"/>
      <c r="H55" s="59">
        <f t="shared" si="9"/>
      </c>
      <c r="I55" s="44"/>
      <c r="J55" s="57">
        <f t="shared" si="10"/>
      </c>
      <c r="K55" s="46"/>
      <c r="L55" s="54">
        <f t="shared" si="11"/>
      </c>
      <c r="M55" s="48"/>
      <c r="N55" s="49">
        <f t="shared" si="12"/>
      </c>
      <c r="O55" s="50"/>
      <c r="P55" s="51">
        <f t="shared" si="13"/>
      </c>
      <c r="Q55" s="52">
        <f t="shared" si="6"/>
        <v>0</v>
      </c>
      <c r="R55" s="62">
        <f t="shared" si="14"/>
      </c>
    </row>
    <row r="56" spans="1:18" ht="24.75" customHeight="1">
      <c r="A56" s="39"/>
      <c r="B56" s="97"/>
      <c r="C56" s="64"/>
      <c r="D56" s="124"/>
      <c r="E56" s="40"/>
      <c r="F56" s="41">
        <f t="shared" si="8"/>
      </c>
      <c r="G56" s="42"/>
      <c r="H56" s="59">
        <f t="shared" si="9"/>
      </c>
      <c r="I56" s="44"/>
      <c r="J56" s="57">
        <f t="shared" si="10"/>
      </c>
      <c r="K56" s="46"/>
      <c r="L56" s="54">
        <f t="shared" si="11"/>
      </c>
      <c r="M56" s="48"/>
      <c r="N56" s="49">
        <f t="shared" si="12"/>
      </c>
      <c r="O56" s="50"/>
      <c r="P56" s="51">
        <f t="shared" si="13"/>
      </c>
      <c r="Q56" s="52">
        <f t="shared" si="6"/>
        <v>0</v>
      </c>
      <c r="R56" s="62">
        <f t="shared" si="14"/>
      </c>
    </row>
    <row r="57" spans="1:18" ht="24.75" customHeight="1">
      <c r="A57" s="39"/>
      <c r="B57" s="97"/>
      <c r="C57" s="64"/>
      <c r="D57" s="124"/>
      <c r="E57" s="40"/>
      <c r="F57" s="41">
        <f t="shared" si="8"/>
      </c>
      <c r="G57" s="42"/>
      <c r="H57" s="59">
        <f t="shared" si="9"/>
      </c>
      <c r="I57" s="44"/>
      <c r="J57" s="57">
        <f t="shared" si="10"/>
      </c>
      <c r="K57" s="46"/>
      <c r="L57" s="54">
        <f t="shared" si="11"/>
      </c>
      <c r="M57" s="48"/>
      <c r="N57" s="49">
        <f t="shared" si="12"/>
      </c>
      <c r="O57" s="50"/>
      <c r="P57" s="51">
        <f t="shared" si="13"/>
      </c>
      <c r="Q57" s="52">
        <f t="shared" si="6"/>
        <v>0</v>
      </c>
      <c r="R57" s="62">
        <f t="shared" si="14"/>
      </c>
    </row>
    <row r="58" spans="1:18" ht="24.75" customHeight="1">
      <c r="A58" s="39"/>
      <c r="B58" s="97"/>
      <c r="C58" s="64"/>
      <c r="D58" s="124"/>
      <c r="E58" s="40"/>
      <c r="F58" s="41">
        <f t="shared" si="8"/>
      </c>
      <c r="G58" s="42"/>
      <c r="H58" s="59">
        <f t="shared" si="9"/>
      </c>
      <c r="I58" s="44"/>
      <c r="J58" s="57">
        <f t="shared" si="10"/>
      </c>
      <c r="K58" s="46"/>
      <c r="L58" s="54">
        <f t="shared" si="11"/>
      </c>
      <c r="M58" s="48"/>
      <c r="N58" s="49">
        <f t="shared" si="12"/>
      </c>
      <c r="O58" s="50"/>
      <c r="P58" s="51">
        <f t="shared" si="13"/>
      </c>
      <c r="Q58" s="52">
        <f t="shared" si="6"/>
        <v>0</v>
      </c>
      <c r="R58" s="62">
        <f t="shared" si="14"/>
      </c>
    </row>
    <row r="59" spans="1:18" ht="24.75" customHeight="1">
      <c r="A59" s="39"/>
      <c r="B59" s="97"/>
      <c r="C59" s="64"/>
      <c r="D59" s="124"/>
      <c r="E59" s="40"/>
      <c r="F59" s="41">
        <f t="shared" si="8"/>
      </c>
      <c r="G59" s="42"/>
      <c r="H59" s="59">
        <f t="shared" si="9"/>
      </c>
      <c r="I59" s="44"/>
      <c r="J59" s="57">
        <f t="shared" si="10"/>
      </c>
      <c r="K59" s="46"/>
      <c r="L59" s="54">
        <f t="shared" si="11"/>
      </c>
      <c r="M59" s="48"/>
      <c r="N59" s="49">
        <f t="shared" si="12"/>
      </c>
      <c r="O59" s="50"/>
      <c r="P59" s="51">
        <f t="shared" si="13"/>
      </c>
      <c r="Q59" s="52">
        <f t="shared" si="6"/>
        <v>0</v>
      </c>
      <c r="R59" s="62">
        <f t="shared" si="14"/>
      </c>
    </row>
    <row r="60" spans="1:18" ht="24.75" customHeight="1">
      <c r="A60" s="39"/>
      <c r="B60" s="97"/>
      <c r="C60" s="64"/>
      <c r="D60" s="124"/>
      <c r="E60" s="40"/>
      <c r="F60" s="41">
        <f t="shared" si="8"/>
      </c>
      <c r="G60" s="42"/>
      <c r="H60" s="59">
        <f t="shared" si="9"/>
      </c>
      <c r="I60" s="44"/>
      <c r="J60" s="57">
        <f t="shared" si="10"/>
      </c>
      <c r="K60" s="46"/>
      <c r="L60" s="54">
        <f t="shared" si="11"/>
      </c>
      <c r="M60" s="48"/>
      <c r="N60" s="49">
        <f t="shared" si="12"/>
      </c>
      <c r="O60" s="50"/>
      <c r="P60" s="51">
        <f t="shared" si="13"/>
      </c>
      <c r="Q60" s="52">
        <f t="shared" si="6"/>
        <v>0</v>
      </c>
      <c r="R60" s="62">
        <f t="shared" si="14"/>
      </c>
    </row>
    <row r="61" spans="1:18" ht="24.75" customHeight="1">
      <c r="A61" s="102"/>
      <c r="B61" s="103"/>
      <c r="C61" s="64"/>
      <c r="D61" s="124"/>
      <c r="E61" s="104"/>
      <c r="F61" s="105">
        <f t="shared" si="8"/>
      </c>
      <c r="G61" s="106"/>
      <c r="H61" s="107">
        <f t="shared" si="9"/>
      </c>
      <c r="I61" s="108"/>
      <c r="J61" s="109">
        <f t="shared" si="10"/>
      </c>
      <c r="K61" s="110"/>
      <c r="L61" s="111">
        <f t="shared" si="11"/>
      </c>
      <c r="M61" s="112"/>
      <c r="N61" s="113">
        <f t="shared" si="12"/>
      </c>
      <c r="O61" s="114"/>
      <c r="P61" s="115">
        <f t="shared" si="13"/>
      </c>
      <c r="Q61" s="116">
        <f t="shared" si="6"/>
        <v>0</v>
      </c>
      <c r="R61" s="117">
        <f t="shared" si="14"/>
      </c>
    </row>
    <row r="62" spans="1:18" ht="24.75" customHeight="1">
      <c r="A62" s="39"/>
      <c r="B62" s="97"/>
      <c r="C62" s="99"/>
      <c r="D62" s="128"/>
      <c r="E62" s="40"/>
      <c r="F62" s="41">
        <f t="shared" si="8"/>
      </c>
      <c r="G62" s="42"/>
      <c r="H62" s="59">
        <f t="shared" si="9"/>
      </c>
      <c r="I62" s="44"/>
      <c r="J62" s="57">
        <f t="shared" si="10"/>
      </c>
      <c r="K62" s="46"/>
      <c r="L62" s="54">
        <f t="shared" si="11"/>
      </c>
      <c r="M62" s="48"/>
      <c r="N62" s="49">
        <f t="shared" si="12"/>
      </c>
      <c r="O62" s="50"/>
      <c r="P62" s="51">
        <f t="shared" si="13"/>
      </c>
      <c r="Q62" s="52">
        <f t="shared" si="6"/>
        <v>0</v>
      </c>
      <c r="R62" s="62">
        <f t="shared" si="14"/>
      </c>
    </row>
    <row r="63" spans="1:18" ht="24.75" customHeight="1">
      <c r="A63" s="39"/>
      <c r="B63" s="97"/>
      <c r="C63" s="64"/>
      <c r="D63" s="124"/>
      <c r="E63" s="40"/>
      <c r="F63" s="41">
        <f t="shared" si="8"/>
      </c>
      <c r="G63" s="42"/>
      <c r="H63" s="59">
        <f t="shared" si="9"/>
      </c>
      <c r="I63" s="44"/>
      <c r="J63" s="57">
        <f t="shared" si="10"/>
      </c>
      <c r="K63" s="46"/>
      <c r="L63" s="54">
        <f t="shared" si="11"/>
      </c>
      <c r="M63" s="48"/>
      <c r="N63" s="49">
        <f t="shared" si="12"/>
      </c>
      <c r="O63" s="50"/>
      <c r="P63" s="51">
        <f t="shared" si="13"/>
      </c>
      <c r="Q63" s="52">
        <f t="shared" si="6"/>
        <v>0</v>
      </c>
      <c r="R63" s="62">
        <f t="shared" si="14"/>
      </c>
    </row>
    <row r="64" spans="1:18" ht="24.75" customHeight="1">
      <c r="A64" s="39"/>
      <c r="B64" s="97"/>
      <c r="C64" s="64"/>
      <c r="D64" s="124"/>
      <c r="E64" s="40"/>
      <c r="F64" s="41">
        <f t="shared" si="8"/>
      </c>
      <c r="G64" s="42"/>
      <c r="H64" s="59">
        <f t="shared" si="9"/>
      </c>
      <c r="I64" s="44"/>
      <c r="J64" s="57">
        <f t="shared" si="10"/>
      </c>
      <c r="K64" s="46"/>
      <c r="L64" s="54">
        <f t="shared" si="11"/>
      </c>
      <c r="M64" s="48"/>
      <c r="N64" s="49">
        <f t="shared" si="12"/>
      </c>
      <c r="O64" s="50"/>
      <c r="P64" s="51">
        <f t="shared" si="13"/>
      </c>
      <c r="Q64" s="52">
        <f t="shared" si="6"/>
        <v>0</v>
      </c>
      <c r="R64" s="62">
        <f t="shared" si="14"/>
      </c>
    </row>
    <row r="65" spans="1:18" ht="24.75" customHeight="1">
      <c r="A65" s="39"/>
      <c r="B65" s="97"/>
      <c r="C65" s="64"/>
      <c r="D65" s="124"/>
      <c r="E65" s="40"/>
      <c r="F65" s="41">
        <f t="shared" si="8"/>
      </c>
      <c r="G65" s="42"/>
      <c r="H65" s="59">
        <f t="shared" si="9"/>
      </c>
      <c r="I65" s="44"/>
      <c r="J65" s="57">
        <f t="shared" si="10"/>
      </c>
      <c r="K65" s="46"/>
      <c r="L65" s="54">
        <f t="shared" si="11"/>
      </c>
      <c r="M65" s="48"/>
      <c r="N65" s="49">
        <f t="shared" si="12"/>
      </c>
      <c r="O65" s="50"/>
      <c r="P65" s="51">
        <f t="shared" si="13"/>
      </c>
      <c r="Q65" s="52">
        <f t="shared" si="6"/>
        <v>0</v>
      </c>
      <c r="R65" s="62">
        <f t="shared" si="14"/>
      </c>
    </row>
    <row r="66" spans="1:18" ht="24.75" customHeight="1">
      <c r="A66" s="39"/>
      <c r="B66" s="97"/>
      <c r="C66" s="64"/>
      <c r="D66" s="124"/>
      <c r="E66" s="40"/>
      <c r="F66" s="41">
        <f t="shared" si="8"/>
      </c>
      <c r="G66" s="42"/>
      <c r="H66" s="59">
        <f t="shared" si="9"/>
      </c>
      <c r="I66" s="44"/>
      <c r="J66" s="57">
        <f t="shared" si="10"/>
      </c>
      <c r="K66" s="46"/>
      <c r="L66" s="54">
        <f t="shared" si="11"/>
      </c>
      <c r="M66" s="48"/>
      <c r="N66" s="49">
        <f t="shared" si="12"/>
      </c>
      <c r="O66" s="50"/>
      <c r="P66" s="51">
        <f t="shared" si="13"/>
      </c>
      <c r="Q66" s="52">
        <f t="shared" si="6"/>
        <v>0</v>
      </c>
      <c r="R66" s="62">
        <f t="shared" si="14"/>
      </c>
    </row>
    <row r="67" spans="1:18" ht="24.75" customHeight="1">
      <c r="A67" s="39"/>
      <c r="B67" s="97"/>
      <c r="C67" s="64"/>
      <c r="D67" s="124"/>
      <c r="E67" s="40"/>
      <c r="F67" s="41">
        <f t="shared" si="8"/>
      </c>
      <c r="G67" s="42"/>
      <c r="H67" s="59">
        <f t="shared" si="9"/>
      </c>
      <c r="I67" s="44"/>
      <c r="J67" s="57">
        <f t="shared" si="10"/>
      </c>
      <c r="K67" s="46"/>
      <c r="L67" s="54">
        <f t="shared" si="11"/>
      </c>
      <c r="M67" s="48"/>
      <c r="N67" s="49">
        <f t="shared" si="12"/>
      </c>
      <c r="O67" s="50"/>
      <c r="P67" s="51">
        <f t="shared" si="13"/>
      </c>
      <c r="Q67" s="52">
        <f t="shared" si="6"/>
        <v>0</v>
      </c>
      <c r="R67" s="62">
        <f t="shared" si="14"/>
      </c>
    </row>
    <row r="68" spans="1:18" ht="24.75" customHeight="1">
      <c r="A68" s="39"/>
      <c r="B68" s="97"/>
      <c r="C68" s="64"/>
      <c r="D68" s="124"/>
      <c r="E68" s="40"/>
      <c r="F68" s="41">
        <f aca="true" t="shared" si="15" ref="F68:F99">IF(E68&gt;0,RANK(E68,FloorScore)&amp;IF(COUNTIF(FloorScore,E68)&gt;1,"-T","  "),"")</f>
      </c>
      <c r="G68" s="42"/>
      <c r="H68" s="59">
        <f aca="true" t="shared" si="16" ref="H68:H99">IF(G68&gt;0,RANK(G68,PommelScore)&amp;IF(COUNTIF(PommelScore,G68)&gt;1,"-T"," "),"")</f>
      </c>
      <c r="I68" s="44"/>
      <c r="J68" s="57">
        <f aca="true" t="shared" si="17" ref="J68:J99">IF(I68&gt;0,RANK(I68,RingsScore)&amp;IF(COUNTIF(RingsScore,I68)&gt;1,"-T"," "),"")</f>
      </c>
      <c r="K68" s="46"/>
      <c r="L68" s="54">
        <f aca="true" t="shared" si="18" ref="L68:L99">IF(K68&gt;0,RANK(K68,VaultScore)&amp;IF(COUNTIF(VaultScore,K68)&gt;1,"-T"," "),"")</f>
      </c>
      <c r="M68" s="48"/>
      <c r="N68" s="49">
        <f aca="true" t="shared" si="19" ref="N68:N99">IF(M68&gt;0,RANK(M68,PBarScore)&amp;IF(COUNTIF(PBarScore,M68)&gt;1,"-T"," "),"")</f>
      </c>
      <c r="O68" s="50"/>
      <c r="P68" s="51">
        <f aca="true" t="shared" si="20" ref="P68:P99">IF(O68&gt;0,RANK(O68,HBarScore)&amp;IF(COUNTIF(HBarScore,O68)&gt;1,"-T"," "),"")</f>
      </c>
      <c r="Q68" s="52">
        <f t="shared" si="6"/>
        <v>0</v>
      </c>
      <c r="R68" s="62">
        <f aca="true" t="shared" si="21" ref="R68:R99">IF(Q68&gt;0,RANK(Q68,FinalScore)&amp;IF(COUNTIF(FinalScore,Q68)&gt;1,"-T"," "),"")</f>
      </c>
    </row>
    <row r="69" spans="1:28" ht="24.75" customHeight="1">
      <c r="A69" s="39"/>
      <c r="B69" s="97"/>
      <c r="C69" s="68"/>
      <c r="D69" s="129"/>
      <c r="E69" s="40"/>
      <c r="F69" s="41">
        <f t="shared" si="15"/>
      </c>
      <c r="G69" s="42"/>
      <c r="H69" s="59">
        <f t="shared" si="16"/>
      </c>
      <c r="I69" s="44"/>
      <c r="J69" s="57">
        <f t="shared" si="17"/>
      </c>
      <c r="K69" s="46"/>
      <c r="L69" s="54">
        <f t="shared" si="18"/>
      </c>
      <c r="M69" s="48"/>
      <c r="N69" s="49">
        <f t="shared" si="19"/>
      </c>
      <c r="O69" s="50"/>
      <c r="P69" s="51">
        <f t="shared" si="20"/>
      </c>
      <c r="Q69" s="52">
        <f t="shared" si="6"/>
        <v>0</v>
      </c>
      <c r="R69" s="62">
        <f t="shared" si="21"/>
      </c>
      <c r="T69" s="69"/>
      <c r="U69" s="69"/>
      <c r="V69" s="69"/>
      <c r="W69" s="69"/>
      <c r="X69" s="69"/>
      <c r="Y69" s="69"/>
      <c r="Z69" s="69"/>
      <c r="AA69" s="189"/>
      <c r="AB69" s="69"/>
    </row>
    <row r="70" spans="1:28" ht="24.75" customHeight="1">
      <c r="A70" s="39"/>
      <c r="B70" s="97"/>
      <c r="C70" s="61"/>
      <c r="D70" s="122"/>
      <c r="E70" s="40"/>
      <c r="F70" s="41">
        <f t="shared" si="15"/>
      </c>
      <c r="G70" s="42"/>
      <c r="H70" s="59">
        <f t="shared" si="16"/>
      </c>
      <c r="I70" s="44"/>
      <c r="J70" s="57">
        <f t="shared" si="17"/>
      </c>
      <c r="K70" s="46"/>
      <c r="L70" s="54">
        <f t="shared" si="18"/>
      </c>
      <c r="M70" s="48"/>
      <c r="N70" s="49">
        <f t="shared" si="19"/>
      </c>
      <c r="O70" s="50"/>
      <c r="P70" s="51">
        <f t="shared" si="20"/>
      </c>
      <c r="Q70" s="52">
        <f t="shared" si="6"/>
        <v>0</v>
      </c>
      <c r="R70" s="62">
        <f t="shared" si="21"/>
      </c>
      <c r="T70" s="69"/>
      <c r="U70" s="69"/>
      <c r="V70" s="69"/>
      <c r="W70" s="69"/>
      <c r="X70" s="69"/>
      <c r="Y70" s="69"/>
      <c r="Z70" s="69"/>
      <c r="AA70" s="189"/>
      <c r="AB70" s="69"/>
    </row>
    <row r="71" spans="1:27" s="69" customFormat="1" ht="24.75" customHeight="1">
      <c r="A71" s="39"/>
      <c r="B71" s="97"/>
      <c r="C71" s="61"/>
      <c r="D71" s="122"/>
      <c r="E71" s="40"/>
      <c r="F71" s="41">
        <f t="shared" si="15"/>
      </c>
      <c r="G71" s="42"/>
      <c r="H71" s="59">
        <f t="shared" si="16"/>
      </c>
      <c r="I71" s="44"/>
      <c r="J71" s="57">
        <f t="shared" si="17"/>
      </c>
      <c r="K71" s="46"/>
      <c r="L71" s="54">
        <f t="shared" si="18"/>
      </c>
      <c r="M71" s="48"/>
      <c r="N71" s="49">
        <f t="shared" si="19"/>
      </c>
      <c r="O71" s="50"/>
      <c r="P71" s="51">
        <f t="shared" si="20"/>
      </c>
      <c r="Q71" s="52">
        <f t="shared" si="6"/>
        <v>0</v>
      </c>
      <c r="R71" s="62">
        <f t="shared" si="21"/>
      </c>
      <c r="AA71" s="189"/>
    </row>
    <row r="72" spans="1:27" s="69" customFormat="1" ht="24.75" customHeight="1">
      <c r="A72" s="39"/>
      <c r="B72" s="97"/>
      <c r="C72" s="61"/>
      <c r="D72" s="122"/>
      <c r="E72" s="40"/>
      <c r="F72" s="41">
        <f t="shared" si="15"/>
      </c>
      <c r="G72" s="42"/>
      <c r="H72" s="59">
        <f t="shared" si="16"/>
      </c>
      <c r="I72" s="44"/>
      <c r="J72" s="57">
        <f t="shared" si="17"/>
      </c>
      <c r="K72" s="46"/>
      <c r="L72" s="54">
        <f t="shared" si="18"/>
      </c>
      <c r="M72" s="48"/>
      <c r="N72" s="49">
        <f t="shared" si="19"/>
      </c>
      <c r="O72" s="50"/>
      <c r="P72" s="51">
        <f t="shared" si="20"/>
      </c>
      <c r="Q72" s="52">
        <f t="shared" si="6"/>
        <v>0</v>
      </c>
      <c r="R72" s="62">
        <f t="shared" si="21"/>
      </c>
      <c r="AA72" s="189"/>
    </row>
    <row r="73" spans="1:27" s="69" customFormat="1" ht="24.75" customHeight="1">
      <c r="A73" s="39"/>
      <c r="B73" s="97"/>
      <c r="C73" s="61"/>
      <c r="D73" s="122"/>
      <c r="E73" s="40"/>
      <c r="F73" s="41">
        <f t="shared" si="15"/>
      </c>
      <c r="G73" s="42"/>
      <c r="H73" s="59">
        <f t="shared" si="16"/>
      </c>
      <c r="I73" s="44"/>
      <c r="J73" s="57">
        <f t="shared" si="17"/>
      </c>
      <c r="K73" s="46"/>
      <c r="L73" s="54">
        <f t="shared" si="18"/>
      </c>
      <c r="M73" s="48"/>
      <c r="N73" s="49">
        <f t="shared" si="19"/>
      </c>
      <c r="O73" s="50"/>
      <c r="P73" s="51">
        <f t="shared" si="20"/>
      </c>
      <c r="Q73" s="52">
        <f t="shared" si="6"/>
        <v>0</v>
      </c>
      <c r="R73" s="62">
        <f t="shared" si="21"/>
      </c>
      <c r="AA73" s="189"/>
    </row>
    <row r="74" spans="1:27" s="69" customFormat="1" ht="24.75" customHeight="1">
      <c r="A74" s="39"/>
      <c r="B74" s="97"/>
      <c r="C74" s="61"/>
      <c r="D74" s="122"/>
      <c r="E74" s="40"/>
      <c r="F74" s="41">
        <f t="shared" si="15"/>
      </c>
      <c r="G74" s="42"/>
      <c r="H74" s="59">
        <f t="shared" si="16"/>
      </c>
      <c r="I74" s="44"/>
      <c r="J74" s="57">
        <f t="shared" si="17"/>
      </c>
      <c r="K74" s="46"/>
      <c r="L74" s="54">
        <f t="shared" si="18"/>
      </c>
      <c r="M74" s="48"/>
      <c r="N74" s="49">
        <f t="shared" si="19"/>
      </c>
      <c r="O74" s="50"/>
      <c r="P74" s="51">
        <f t="shared" si="20"/>
      </c>
      <c r="Q74" s="52">
        <f t="shared" si="6"/>
        <v>0</v>
      </c>
      <c r="R74" s="62">
        <f t="shared" si="21"/>
      </c>
      <c r="AA74" s="189"/>
    </row>
    <row r="75" spans="1:27" s="69" customFormat="1" ht="24.75" customHeight="1">
      <c r="A75" s="39"/>
      <c r="B75" s="97"/>
      <c r="C75" s="61"/>
      <c r="D75" s="122"/>
      <c r="E75" s="40"/>
      <c r="F75" s="41">
        <f t="shared" si="15"/>
      </c>
      <c r="G75" s="42"/>
      <c r="H75" s="59">
        <f t="shared" si="16"/>
      </c>
      <c r="I75" s="44"/>
      <c r="J75" s="57">
        <f t="shared" si="17"/>
      </c>
      <c r="K75" s="46"/>
      <c r="L75" s="54">
        <f t="shared" si="18"/>
      </c>
      <c r="M75" s="48"/>
      <c r="N75" s="49">
        <f t="shared" si="19"/>
      </c>
      <c r="O75" s="50"/>
      <c r="P75" s="51">
        <f t="shared" si="20"/>
      </c>
      <c r="Q75" s="52">
        <f aca="true" t="shared" si="22" ref="Q75:Q138">(+E75*100+G75*100+I75*100+K75*100+M75*100+O75*100)/100</f>
        <v>0</v>
      </c>
      <c r="R75" s="62">
        <f t="shared" si="21"/>
      </c>
      <c r="AA75" s="189"/>
    </row>
    <row r="76" spans="1:27" s="69" customFormat="1" ht="24.75" customHeight="1">
      <c r="A76" s="39"/>
      <c r="B76" s="97"/>
      <c r="C76" s="61"/>
      <c r="D76" s="122"/>
      <c r="E76" s="40"/>
      <c r="F76" s="41">
        <f t="shared" si="15"/>
      </c>
      <c r="G76" s="42"/>
      <c r="H76" s="59">
        <f t="shared" si="16"/>
      </c>
      <c r="I76" s="44"/>
      <c r="J76" s="57">
        <f t="shared" si="17"/>
      </c>
      <c r="K76" s="46"/>
      <c r="L76" s="54">
        <f t="shared" si="18"/>
      </c>
      <c r="M76" s="48"/>
      <c r="N76" s="49">
        <f t="shared" si="19"/>
      </c>
      <c r="O76" s="50"/>
      <c r="P76" s="51">
        <f t="shared" si="20"/>
      </c>
      <c r="Q76" s="52">
        <f t="shared" si="22"/>
        <v>0</v>
      </c>
      <c r="R76" s="62">
        <f t="shared" si="21"/>
      </c>
      <c r="AA76" s="189"/>
    </row>
    <row r="77" spans="1:27" s="69" customFormat="1" ht="24.75" customHeight="1">
      <c r="A77" s="39"/>
      <c r="B77" s="97"/>
      <c r="C77" s="61"/>
      <c r="D77" s="122"/>
      <c r="E77" s="40"/>
      <c r="F77" s="41">
        <f t="shared" si="15"/>
      </c>
      <c r="G77" s="42"/>
      <c r="H77" s="59">
        <f t="shared" si="16"/>
      </c>
      <c r="I77" s="44"/>
      <c r="J77" s="57">
        <f t="shared" si="17"/>
      </c>
      <c r="K77" s="46"/>
      <c r="L77" s="54">
        <f t="shared" si="18"/>
      </c>
      <c r="M77" s="48"/>
      <c r="N77" s="49">
        <f t="shared" si="19"/>
      </c>
      <c r="O77" s="50"/>
      <c r="P77" s="51">
        <f t="shared" si="20"/>
      </c>
      <c r="Q77" s="52">
        <f t="shared" si="22"/>
        <v>0</v>
      </c>
      <c r="R77" s="62">
        <f t="shared" si="21"/>
      </c>
      <c r="AA77" s="189"/>
    </row>
    <row r="78" spans="1:27" s="69" customFormat="1" ht="24.75" customHeight="1">
      <c r="A78" s="39"/>
      <c r="B78" s="97"/>
      <c r="C78" s="61"/>
      <c r="D78" s="122"/>
      <c r="E78" s="40"/>
      <c r="F78" s="41">
        <f t="shared" si="15"/>
      </c>
      <c r="G78" s="42"/>
      <c r="H78" s="59">
        <f t="shared" si="16"/>
      </c>
      <c r="I78" s="44"/>
      <c r="J78" s="57">
        <f t="shared" si="17"/>
      </c>
      <c r="K78" s="46"/>
      <c r="L78" s="54">
        <f t="shared" si="18"/>
      </c>
      <c r="M78" s="48"/>
      <c r="N78" s="49">
        <f t="shared" si="19"/>
      </c>
      <c r="O78" s="50"/>
      <c r="P78" s="51">
        <f t="shared" si="20"/>
      </c>
      <c r="Q78" s="52">
        <f t="shared" si="22"/>
        <v>0</v>
      </c>
      <c r="R78" s="62">
        <f t="shared" si="21"/>
      </c>
      <c r="AA78" s="189"/>
    </row>
    <row r="79" spans="1:28" s="69" customFormat="1" ht="24.75" customHeight="1">
      <c r="A79" s="39"/>
      <c r="B79" s="97"/>
      <c r="C79" s="61"/>
      <c r="D79" s="122"/>
      <c r="E79" s="40"/>
      <c r="F79" s="41">
        <f t="shared" si="15"/>
      </c>
      <c r="G79" s="42"/>
      <c r="H79" s="59">
        <f t="shared" si="16"/>
      </c>
      <c r="I79" s="44"/>
      <c r="J79" s="57">
        <f t="shared" si="17"/>
      </c>
      <c r="K79" s="46"/>
      <c r="L79" s="54">
        <f t="shared" si="18"/>
      </c>
      <c r="M79" s="48"/>
      <c r="N79" s="49">
        <f t="shared" si="19"/>
      </c>
      <c r="O79" s="50"/>
      <c r="P79" s="51">
        <f t="shared" si="20"/>
      </c>
      <c r="Q79" s="52">
        <f t="shared" si="22"/>
        <v>0</v>
      </c>
      <c r="R79" s="62">
        <f t="shared" si="21"/>
      </c>
      <c r="T79" s="7"/>
      <c r="U79" s="7"/>
      <c r="V79" s="7"/>
      <c r="W79" s="7"/>
      <c r="X79" s="7"/>
      <c r="Y79" s="7"/>
      <c r="Z79" s="7"/>
      <c r="AA79" s="182"/>
      <c r="AB79" s="7"/>
    </row>
    <row r="80" spans="1:28" s="69" customFormat="1" ht="24.75" customHeight="1">
      <c r="A80" s="39"/>
      <c r="B80" s="97"/>
      <c r="C80" s="61"/>
      <c r="D80" s="122"/>
      <c r="E80" s="40"/>
      <c r="F80" s="41">
        <f t="shared" si="15"/>
      </c>
      <c r="G80" s="42"/>
      <c r="H80" s="59">
        <f t="shared" si="16"/>
      </c>
      <c r="I80" s="44"/>
      <c r="J80" s="57">
        <f t="shared" si="17"/>
      </c>
      <c r="K80" s="46"/>
      <c r="L80" s="54">
        <f t="shared" si="18"/>
      </c>
      <c r="M80" s="48"/>
      <c r="N80" s="49">
        <f t="shared" si="19"/>
      </c>
      <c r="O80" s="50"/>
      <c r="P80" s="51">
        <f t="shared" si="20"/>
      </c>
      <c r="Q80" s="52">
        <f t="shared" si="22"/>
        <v>0</v>
      </c>
      <c r="R80" s="62">
        <f t="shared" si="21"/>
      </c>
      <c r="T80" s="7"/>
      <c r="U80" s="7"/>
      <c r="V80" s="7"/>
      <c r="W80" s="7"/>
      <c r="X80" s="7"/>
      <c r="Y80" s="7"/>
      <c r="Z80" s="7"/>
      <c r="AA80" s="182"/>
      <c r="AB80" s="7"/>
    </row>
    <row r="81" spans="1:18" ht="24.75" customHeight="1">
      <c r="A81" s="39"/>
      <c r="B81" s="97"/>
      <c r="C81" s="70"/>
      <c r="D81" s="130"/>
      <c r="E81" s="40"/>
      <c r="F81" s="41">
        <f t="shared" si="15"/>
      </c>
      <c r="G81" s="42"/>
      <c r="H81" s="59">
        <f t="shared" si="16"/>
      </c>
      <c r="I81" s="44"/>
      <c r="J81" s="57">
        <f t="shared" si="17"/>
      </c>
      <c r="K81" s="46"/>
      <c r="L81" s="54">
        <f t="shared" si="18"/>
      </c>
      <c r="M81" s="48"/>
      <c r="N81" s="49">
        <f t="shared" si="19"/>
      </c>
      <c r="O81" s="50"/>
      <c r="P81" s="51">
        <f t="shared" si="20"/>
      </c>
      <c r="Q81" s="52">
        <f t="shared" si="22"/>
        <v>0</v>
      </c>
      <c r="R81" s="62">
        <f t="shared" si="21"/>
      </c>
    </row>
    <row r="82" spans="1:18" ht="24.75" customHeight="1">
      <c r="A82" s="39"/>
      <c r="B82" s="97"/>
      <c r="C82" s="71"/>
      <c r="D82" s="131"/>
      <c r="E82" s="40"/>
      <c r="F82" s="41">
        <f t="shared" si="15"/>
      </c>
      <c r="G82" s="42"/>
      <c r="H82" s="59">
        <f t="shared" si="16"/>
      </c>
      <c r="I82" s="44"/>
      <c r="J82" s="57">
        <f t="shared" si="17"/>
      </c>
      <c r="K82" s="46"/>
      <c r="L82" s="54">
        <f t="shared" si="18"/>
      </c>
      <c r="M82" s="48"/>
      <c r="N82" s="49">
        <f t="shared" si="19"/>
      </c>
      <c r="O82" s="50"/>
      <c r="P82" s="51">
        <f t="shared" si="20"/>
      </c>
      <c r="Q82" s="52">
        <f t="shared" si="22"/>
        <v>0</v>
      </c>
      <c r="R82" s="62">
        <f t="shared" si="21"/>
      </c>
    </row>
    <row r="83" spans="1:18" ht="24.75" customHeight="1">
      <c r="A83" s="39"/>
      <c r="B83" s="97"/>
      <c r="C83" s="71"/>
      <c r="D83" s="131"/>
      <c r="E83" s="40"/>
      <c r="F83" s="41">
        <f t="shared" si="15"/>
      </c>
      <c r="G83" s="42"/>
      <c r="H83" s="59">
        <f t="shared" si="16"/>
      </c>
      <c r="I83" s="44"/>
      <c r="J83" s="57">
        <f t="shared" si="17"/>
      </c>
      <c r="K83" s="46"/>
      <c r="L83" s="54">
        <f t="shared" si="18"/>
      </c>
      <c r="M83" s="48"/>
      <c r="N83" s="49">
        <f t="shared" si="19"/>
      </c>
      <c r="O83" s="50"/>
      <c r="P83" s="51">
        <f t="shared" si="20"/>
      </c>
      <c r="Q83" s="52">
        <f t="shared" si="22"/>
        <v>0</v>
      </c>
      <c r="R83" s="62">
        <f t="shared" si="21"/>
      </c>
    </row>
    <row r="84" spans="1:18" ht="24.75" customHeight="1">
      <c r="A84" s="39"/>
      <c r="B84" s="97"/>
      <c r="C84" s="71"/>
      <c r="D84" s="131"/>
      <c r="E84" s="40"/>
      <c r="F84" s="41">
        <f t="shared" si="15"/>
      </c>
      <c r="G84" s="42"/>
      <c r="H84" s="59">
        <f t="shared" si="16"/>
      </c>
      <c r="I84" s="44"/>
      <c r="J84" s="57">
        <f t="shared" si="17"/>
      </c>
      <c r="K84" s="46"/>
      <c r="L84" s="54">
        <f t="shared" si="18"/>
      </c>
      <c r="M84" s="48"/>
      <c r="N84" s="49">
        <f t="shared" si="19"/>
      </c>
      <c r="O84" s="50"/>
      <c r="P84" s="51">
        <f t="shared" si="20"/>
      </c>
      <c r="Q84" s="52">
        <f t="shared" si="22"/>
        <v>0</v>
      </c>
      <c r="R84" s="62">
        <f t="shared" si="21"/>
      </c>
    </row>
    <row r="85" spans="1:18" ht="24.75" customHeight="1">
      <c r="A85" s="39"/>
      <c r="B85" s="97"/>
      <c r="C85" s="71"/>
      <c r="D85" s="131"/>
      <c r="E85" s="40"/>
      <c r="F85" s="41">
        <f t="shared" si="15"/>
      </c>
      <c r="G85" s="42"/>
      <c r="H85" s="59">
        <f t="shared" si="16"/>
      </c>
      <c r="I85" s="44"/>
      <c r="J85" s="57">
        <f t="shared" si="17"/>
      </c>
      <c r="K85" s="46"/>
      <c r="L85" s="54">
        <f t="shared" si="18"/>
      </c>
      <c r="M85" s="48"/>
      <c r="N85" s="49">
        <f t="shared" si="19"/>
      </c>
      <c r="O85" s="50"/>
      <c r="P85" s="51">
        <f t="shared" si="20"/>
      </c>
      <c r="Q85" s="52">
        <f t="shared" si="22"/>
        <v>0</v>
      </c>
      <c r="R85" s="62">
        <f t="shared" si="21"/>
      </c>
    </row>
    <row r="86" spans="1:18" ht="24.75" customHeight="1">
      <c r="A86" s="39"/>
      <c r="B86" s="97"/>
      <c r="C86" s="71"/>
      <c r="D86" s="131"/>
      <c r="E86" s="40"/>
      <c r="F86" s="41">
        <f t="shared" si="15"/>
      </c>
      <c r="G86" s="42"/>
      <c r="H86" s="59">
        <f t="shared" si="16"/>
      </c>
      <c r="I86" s="44"/>
      <c r="J86" s="57">
        <f t="shared" si="17"/>
      </c>
      <c r="K86" s="46"/>
      <c r="L86" s="54">
        <f t="shared" si="18"/>
      </c>
      <c r="M86" s="48"/>
      <c r="N86" s="49">
        <f t="shared" si="19"/>
      </c>
      <c r="O86" s="50"/>
      <c r="P86" s="51">
        <f t="shared" si="20"/>
      </c>
      <c r="Q86" s="52">
        <f t="shared" si="22"/>
        <v>0</v>
      </c>
      <c r="R86" s="62">
        <f t="shared" si="21"/>
      </c>
    </row>
    <row r="87" spans="1:18" ht="24.75" customHeight="1">
      <c r="A87" s="39"/>
      <c r="B87" s="97"/>
      <c r="C87" s="71"/>
      <c r="D87" s="131"/>
      <c r="E87" s="40"/>
      <c r="F87" s="41">
        <f t="shared" si="15"/>
      </c>
      <c r="G87" s="42"/>
      <c r="H87" s="59">
        <f t="shared" si="16"/>
      </c>
      <c r="I87" s="44"/>
      <c r="J87" s="57">
        <f t="shared" si="17"/>
      </c>
      <c r="K87" s="46"/>
      <c r="L87" s="54">
        <f t="shared" si="18"/>
      </c>
      <c r="M87" s="48"/>
      <c r="N87" s="49">
        <f t="shared" si="19"/>
      </c>
      <c r="O87" s="50"/>
      <c r="P87" s="51">
        <f t="shared" si="20"/>
      </c>
      <c r="Q87" s="52">
        <f t="shared" si="22"/>
        <v>0</v>
      </c>
      <c r="R87" s="62">
        <f t="shared" si="21"/>
      </c>
    </row>
    <row r="88" spans="1:18" ht="24.75" customHeight="1">
      <c r="A88" s="39"/>
      <c r="B88" s="97"/>
      <c r="C88" s="71"/>
      <c r="D88" s="131"/>
      <c r="E88" s="40"/>
      <c r="F88" s="41">
        <f t="shared" si="15"/>
      </c>
      <c r="G88" s="42"/>
      <c r="H88" s="59">
        <f t="shared" si="16"/>
      </c>
      <c r="I88" s="44"/>
      <c r="J88" s="57">
        <f t="shared" si="17"/>
      </c>
      <c r="K88" s="46"/>
      <c r="L88" s="54">
        <f t="shared" si="18"/>
      </c>
      <c r="M88" s="48"/>
      <c r="N88" s="49">
        <f t="shared" si="19"/>
      </c>
      <c r="O88" s="50"/>
      <c r="P88" s="51">
        <f t="shared" si="20"/>
      </c>
      <c r="Q88" s="52">
        <f t="shared" si="22"/>
        <v>0</v>
      </c>
      <c r="R88" s="62">
        <f t="shared" si="21"/>
      </c>
    </row>
    <row r="89" spans="1:18" ht="24.75" customHeight="1">
      <c r="A89" s="39"/>
      <c r="B89" s="97"/>
      <c r="C89" s="71"/>
      <c r="D89" s="131"/>
      <c r="E89" s="40"/>
      <c r="F89" s="41">
        <f t="shared" si="15"/>
      </c>
      <c r="G89" s="42"/>
      <c r="H89" s="59">
        <f t="shared" si="16"/>
      </c>
      <c r="I89" s="44"/>
      <c r="J89" s="57">
        <f t="shared" si="17"/>
      </c>
      <c r="K89" s="46"/>
      <c r="L89" s="54">
        <f t="shared" si="18"/>
      </c>
      <c r="M89" s="48"/>
      <c r="N89" s="49">
        <f t="shared" si="19"/>
      </c>
      <c r="O89" s="50"/>
      <c r="P89" s="51">
        <f t="shared" si="20"/>
      </c>
      <c r="Q89" s="52">
        <f t="shared" si="22"/>
        <v>0</v>
      </c>
      <c r="R89" s="62">
        <f t="shared" si="21"/>
      </c>
    </row>
    <row r="90" spans="1:18" ht="24.75" customHeight="1">
      <c r="A90" s="39"/>
      <c r="B90" s="97"/>
      <c r="C90" s="71"/>
      <c r="D90" s="131"/>
      <c r="E90" s="40"/>
      <c r="F90" s="41">
        <f t="shared" si="15"/>
      </c>
      <c r="G90" s="42"/>
      <c r="H90" s="59">
        <f t="shared" si="16"/>
      </c>
      <c r="I90" s="44"/>
      <c r="J90" s="57">
        <f t="shared" si="17"/>
      </c>
      <c r="K90" s="46"/>
      <c r="L90" s="54">
        <f t="shared" si="18"/>
      </c>
      <c r="M90" s="48"/>
      <c r="N90" s="49">
        <f t="shared" si="19"/>
      </c>
      <c r="O90" s="50"/>
      <c r="P90" s="51">
        <f t="shared" si="20"/>
      </c>
      <c r="Q90" s="52">
        <f t="shared" si="22"/>
        <v>0</v>
      </c>
      <c r="R90" s="62">
        <f t="shared" si="21"/>
      </c>
    </row>
    <row r="91" spans="1:18" ht="24.75" customHeight="1">
      <c r="A91" s="39"/>
      <c r="B91" s="97"/>
      <c r="C91" s="71"/>
      <c r="D91" s="131"/>
      <c r="E91" s="40"/>
      <c r="F91" s="41">
        <f t="shared" si="15"/>
      </c>
      <c r="G91" s="42"/>
      <c r="H91" s="59">
        <f t="shared" si="16"/>
      </c>
      <c r="I91" s="44"/>
      <c r="J91" s="57">
        <f t="shared" si="17"/>
      </c>
      <c r="K91" s="46"/>
      <c r="L91" s="54">
        <f t="shared" si="18"/>
      </c>
      <c r="M91" s="48"/>
      <c r="N91" s="49">
        <f t="shared" si="19"/>
      </c>
      <c r="O91" s="50"/>
      <c r="P91" s="51">
        <f t="shared" si="20"/>
      </c>
      <c r="Q91" s="52">
        <f t="shared" si="22"/>
        <v>0</v>
      </c>
      <c r="R91" s="62">
        <f t="shared" si="21"/>
      </c>
    </row>
    <row r="92" spans="1:18" ht="24.75" customHeight="1">
      <c r="A92" s="39"/>
      <c r="B92" s="97"/>
      <c r="C92" s="71"/>
      <c r="D92" s="131"/>
      <c r="E92" s="40"/>
      <c r="F92" s="41">
        <f t="shared" si="15"/>
      </c>
      <c r="G92" s="42"/>
      <c r="H92" s="59">
        <f t="shared" si="16"/>
      </c>
      <c r="I92" s="44"/>
      <c r="J92" s="57">
        <f t="shared" si="17"/>
      </c>
      <c r="K92" s="46"/>
      <c r="L92" s="54">
        <f t="shared" si="18"/>
      </c>
      <c r="M92" s="48"/>
      <c r="N92" s="49">
        <f t="shared" si="19"/>
      </c>
      <c r="O92" s="50"/>
      <c r="P92" s="51">
        <f t="shared" si="20"/>
      </c>
      <c r="Q92" s="52">
        <f t="shared" si="22"/>
        <v>0</v>
      </c>
      <c r="R92" s="62">
        <f t="shared" si="21"/>
      </c>
    </row>
    <row r="93" spans="1:18" ht="24.75" customHeight="1">
      <c r="A93" s="39"/>
      <c r="B93" s="97"/>
      <c r="C93" s="71"/>
      <c r="D93" s="131"/>
      <c r="E93" s="40"/>
      <c r="F93" s="41">
        <f t="shared" si="15"/>
      </c>
      <c r="G93" s="42"/>
      <c r="H93" s="59">
        <f t="shared" si="16"/>
      </c>
      <c r="I93" s="44"/>
      <c r="J93" s="57">
        <f t="shared" si="17"/>
      </c>
      <c r="K93" s="46"/>
      <c r="L93" s="54">
        <f t="shared" si="18"/>
      </c>
      <c r="M93" s="48"/>
      <c r="N93" s="49">
        <f t="shared" si="19"/>
      </c>
      <c r="O93" s="50"/>
      <c r="P93" s="51">
        <f t="shared" si="20"/>
      </c>
      <c r="Q93" s="52">
        <f t="shared" si="22"/>
        <v>0</v>
      </c>
      <c r="R93" s="62">
        <f t="shared" si="21"/>
      </c>
    </row>
    <row r="94" spans="1:18" ht="24.75" customHeight="1">
      <c r="A94" s="39"/>
      <c r="B94" s="97"/>
      <c r="C94" s="71"/>
      <c r="D94" s="131"/>
      <c r="E94" s="40"/>
      <c r="F94" s="41">
        <f t="shared" si="15"/>
      </c>
      <c r="G94" s="42"/>
      <c r="H94" s="59">
        <f t="shared" si="16"/>
      </c>
      <c r="I94" s="44"/>
      <c r="J94" s="57">
        <f t="shared" si="17"/>
      </c>
      <c r="K94" s="46"/>
      <c r="L94" s="54">
        <f t="shared" si="18"/>
      </c>
      <c r="M94" s="48"/>
      <c r="N94" s="49">
        <f t="shared" si="19"/>
      </c>
      <c r="O94" s="50"/>
      <c r="P94" s="51">
        <f t="shared" si="20"/>
      </c>
      <c r="Q94" s="52">
        <f t="shared" si="22"/>
        <v>0</v>
      </c>
      <c r="R94" s="62">
        <f t="shared" si="21"/>
      </c>
    </row>
    <row r="95" spans="1:18" ht="24.75" customHeight="1">
      <c r="A95" s="39"/>
      <c r="B95" s="97"/>
      <c r="C95" s="71"/>
      <c r="D95" s="131"/>
      <c r="E95" s="40"/>
      <c r="F95" s="41">
        <f t="shared" si="15"/>
      </c>
      <c r="G95" s="42"/>
      <c r="H95" s="59">
        <f t="shared" si="16"/>
      </c>
      <c r="I95" s="44"/>
      <c r="J95" s="57">
        <f t="shared" si="17"/>
      </c>
      <c r="K95" s="46"/>
      <c r="L95" s="54">
        <f t="shared" si="18"/>
      </c>
      <c r="M95" s="48"/>
      <c r="N95" s="49">
        <f t="shared" si="19"/>
      </c>
      <c r="O95" s="50"/>
      <c r="P95" s="51">
        <f t="shared" si="20"/>
      </c>
      <c r="Q95" s="52">
        <f t="shared" si="22"/>
        <v>0</v>
      </c>
      <c r="R95" s="62">
        <f t="shared" si="21"/>
      </c>
    </row>
    <row r="96" spans="1:18" ht="24.75" customHeight="1">
      <c r="A96" s="39"/>
      <c r="B96" s="97"/>
      <c r="C96" s="72"/>
      <c r="D96" s="132"/>
      <c r="E96" s="40"/>
      <c r="F96" s="41">
        <f t="shared" si="15"/>
      </c>
      <c r="G96" s="42"/>
      <c r="H96" s="59">
        <f t="shared" si="16"/>
      </c>
      <c r="I96" s="44"/>
      <c r="J96" s="57">
        <f t="shared" si="17"/>
      </c>
      <c r="K96" s="46"/>
      <c r="L96" s="54">
        <f t="shared" si="18"/>
      </c>
      <c r="M96" s="48"/>
      <c r="N96" s="49">
        <f t="shared" si="19"/>
      </c>
      <c r="O96" s="50"/>
      <c r="P96" s="51">
        <f t="shared" si="20"/>
      </c>
      <c r="Q96" s="52">
        <f t="shared" si="22"/>
        <v>0</v>
      </c>
      <c r="R96" s="62">
        <f t="shared" si="21"/>
      </c>
    </row>
    <row r="97" spans="1:18" ht="24.75" customHeight="1">
      <c r="A97" s="39"/>
      <c r="B97" s="97"/>
      <c r="C97" s="71"/>
      <c r="D97" s="131"/>
      <c r="E97" s="40"/>
      <c r="F97" s="41">
        <f t="shared" si="15"/>
      </c>
      <c r="G97" s="42"/>
      <c r="H97" s="59">
        <f t="shared" si="16"/>
      </c>
      <c r="I97" s="44"/>
      <c r="J97" s="57">
        <f t="shared" si="17"/>
      </c>
      <c r="K97" s="46"/>
      <c r="L97" s="54">
        <f t="shared" si="18"/>
      </c>
      <c r="M97" s="48"/>
      <c r="N97" s="49">
        <f t="shared" si="19"/>
      </c>
      <c r="O97" s="50"/>
      <c r="P97" s="51">
        <f t="shared" si="20"/>
      </c>
      <c r="Q97" s="52">
        <f t="shared" si="22"/>
        <v>0</v>
      </c>
      <c r="R97" s="62">
        <f t="shared" si="21"/>
      </c>
    </row>
    <row r="98" spans="1:18" ht="24.75" customHeight="1">
      <c r="A98" s="39"/>
      <c r="B98" s="97"/>
      <c r="C98" s="71"/>
      <c r="D98" s="131"/>
      <c r="E98" s="40"/>
      <c r="F98" s="41">
        <f t="shared" si="15"/>
      </c>
      <c r="G98" s="42"/>
      <c r="H98" s="59">
        <f t="shared" si="16"/>
      </c>
      <c r="I98" s="44"/>
      <c r="J98" s="57">
        <f t="shared" si="17"/>
      </c>
      <c r="K98" s="46"/>
      <c r="L98" s="54">
        <f t="shared" si="18"/>
      </c>
      <c r="M98" s="48"/>
      <c r="N98" s="49">
        <f t="shared" si="19"/>
      </c>
      <c r="O98" s="50"/>
      <c r="P98" s="51">
        <f t="shared" si="20"/>
      </c>
      <c r="Q98" s="52">
        <f t="shared" si="22"/>
        <v>0</v>
      </c>
      <c r="R98" s="62">
        <f t="shared" si="21"/>
      </c>
    </row>
    <row r="99" spans="1:18" ht="24.75" customHeight="1">
      <c r="A99" s="39"/>
      <c r="B99" s="97"/>
      <c r="C99" s="71"/>
      <c r="D99" s="131"/>
      <c r="E99" s="40"/>
      <c r="F99" s="41">
        <f t="shared" si="15"/>
      </c>
      <c r="G99" s="42"/>
      <c r="H99" s="59">
        <f t="shared" si="16"/>
      </c>
      <c r="I99" s="44"/>
      <c r="J99" s="57">
        <f t="shared" si="17"/>
      </c>
      <c r="K99" s="46"/>
      <c r="L99" s="54">
        <f t="shared" si="18"/>
      </c>
      <c r="M99" s="48"/>
      <c r="N99" s="49">
        <f t="shared" si="19"/>
      </c>
      <c r="O99" s="50"/>
      <c r="P99" s="51">
        <f t="shared" si="20"/>
      </c>
      <c r="Q99" s="52">
        <f t="shared" si="22"/>
        <v>0</v>
      </c>
      <c r="R99" s="62">
        <f t="shared" si="21"/>
      </c>
    </row>
    <row r="100" spans="1:18" ht="24.75" customHeight="1">
      <c r="A100" s="39"/>
      <c r="B100" s="97"/>
      <c r="C100" s="71"/>
      <c r="D100" s="131"/>
      <c r="E100" s="40"/>
      <c r="F100" s="41">
        <f aca="true" t="shared" si="23" ref="F100:F131">IF(E100&gt;0,RANK(E100,FloorScore)&amp;IF(COUNTIF(FloorScore,E100)&gt;1,"-T","  "),"")</f>
      </c>
      <c r="G100" s="42"/>
      <c r="H100" s="59">
        <f aca="true" t="shared" si="24" ref="H100:H131">IF(G100&gt;0,RANK(G100,PommelScore)&amp;IF(COUNTIF(PommelScore,G100)&gt;1,"-T"," "),"")</f>
      </c>
      <c r="I100" s="44"/>
      <c r="J100" s="57">
        <f aca="true" t="shared" si="25" ref="J100:J131">IF(I100&gt;0,RANK(I100,RingsScore)&amp;IF(COUNTIF(RingsScore,I100)&gt;1,"-T"," "),"")</f>
      </c>
      <c r="K100" s="46"/>
      <c r="L100" s="54">
        <f aca="true" t="shared" si="26" ref="L100:L131">IF(K100&gt;0,RANK(K100,VaultScore)&amp;IF(COUNTIF(VaultScore,K100)&gt;1,"-T"," "),"")</f>
      </c>
      <c r="M100" s="48"/>
      <c r="N100" s="49">
        <f aca="true" t="shared" si="27" ref="N100:N131">IF(M100&gt;0,RANK(M100,PBarScore)&amp;IF(COUNTIF(PBarScore,M100)&gt;1,"-T"," "),"")</f>
      </c>
      <c r="O100" s="50"/>
      <c r="P100" s="51">
        <f aca="true" t="shared" si="28" ref="P100:P131">IF(O100&gt;0,RANK(O100,HBarScore)&amp;IF(COUNTIF(HBarScore,O100)&gt;1,"-T"," "),"")</f>
      </c>
      <c r="Q100" s="52">
        <f t="shared" si="22"/>
        <v>0</v>
      </c>
      <c r="R100" s="62">
        <f aca="true" t="shared" si="29" ref="R100:R131">IF(Q100&gt;0,RANK(Q100,FinalScore)&amp;IF(COUNTIF(FinalScore,Q100)&gt;1,"-T"," "),"")</f>
      </c>
    </row>
    <row r="101" spans="1:18" ht="24.75" customHeight="1">
      <c r="A101" s="39"/>
      <c r="B101" s="97"/>
      <c r="C101" s="71"/>
      <c r="D101" s="131"/>
      <c r="E101" s="40"/>
      <c r="F101" s="41">
        <f t="shared" si="23"/>
      </c>
      <c r="G101" s="42"/>
      <c r="H101" s="59">
        <f t="shared" si="24"/>
      </c>
      <c r="I101" s="44"/>
      <c r="J101" s="57">
        <f t="shared" si="25"/>
      </c>
      <c r="K101" s="46"/>
      <c r="L101" s="54">
        <f t="shared" si="26"/>
      </c>
      <c r="M101" s="48"/>
      <c r="N101" s="49">
        <f t="shared" si="27"/>
      </c>
      <c r="O101" s="50"/>
      <c r="P101" s="51">
        <f t="shared" si="28"/>
      </c>
      <c r="Q101" s="52">
        <f t="shared" si="22"/>
        <v>0</v>
      </c>
      <c r="R101" s="62">
        <f t="shared" si="29"/>
      </c>
    </row>
    <row r="102" spans="1:18" ht="24.75" customHeight="1">
      <c r="A102" s="39"/>
      <c r="B102" s="97"/>
      <c r="C102" s="71"/>
      <c r="D102" s="131"/>
      <c r="E102" s="40"/>
      <c r="F102" s="41">
        <f t="shared" si="23"/>
      </c>
      <c r="G102" s="42"/>
      <c r="H102" s="59">
        <f t="shared" si="24"/>
      </c>
      <c r="I102" s="44"/>
      <c r="J102" s="57">
        <f t="shared" si="25"/>
      </c>
      <c r="K102" s="46"/>
      <c r="L102" s="54">
        <f t="shared" si="26"/>
      </c>
      <c r="M102" s="48"/>
      <c r="N102" s="49">
        <f t="shared" si="27"/>
      </c>
      <c r="O102" s="50"/>
      <c r="P102" s="51">
        <f t="shared" si="28"/>
      </c>
      <c r="Q102" s="52">
        <f t="shared" si="22"/>
        <v>0</v>
      </c>
      <c r="R102" s="62">
        <f t="shared" si="29"/>
      </c>
    </row>
    <row r="103" spans="1:18" ht="24.75" customHeight="1">
      <c r="A103" s="39"/>
      <c r="B103" s="97"/>
      <c r="C103" s="71"/>
      <c r="D103" s="131"/>
      <c r="E103" s="40"/>
      <c r="F103" s="41">
        <f t="shared" si="23"/>
      </c>
      <c r="G103" s="42"/>
      <c r="H103" s="59">
        <f t="shared" si="24"/>
      </c>
      <c r="I103" s="44"/>
      <c r="J103" s="57">
        <f t="shared" si="25"/>
      </c>
      <c r="K103" s="46"/>
      <c r="L103" s="54">
        <f t="shared" si="26"/>
      </c>
      <c r="M103" s="48"/>
      <c r="N103" s="49">
        <f t="shared" si="27"/>
      </c>
      <c r="O103" s="50"/>
      <c r="P103" s="51">
        <f t="shared" si="28"/>
      </c>
      <c r="Q103" s="52">
        <f t="shared" si="22"/>
        <v>0</v>
      </c>
      <c r="R103" s="62">
        <f t="shared" si="29"/>
      </c>
    </row>
    <row r="104" spans="1:18" ht="24.75" customHeight="1">
      <c r="A104" s="39"/>
      <c r="B104" s="97"/>
      <c r="C104" s="71"/>
      <c r="D104" s="131"/>
      <c r="E104" s="40"/>
      <c r="F104" s="41">
        <f t="shared" si="23"/>
      </c>
      <c r="G104" s="42"/>
      <c r="H104" s="59">
        <f t="shared" si="24"/>
      </c>
      <c r="I104" s="44"/>
      <c r="J104" s="57">
        <f t="shared" si="25"/>
      </c>
      <c r="K104" s="46"/>
      <c r="L104" s="54">
        <f t="shared" si="26"/>
      </c>
      <c r="M104" s="48"/>
      <c r="N104" s="49">
        <f t="shared" si="27"/>
      </c>
      <c r="O104" s="50"/>
      <c r="P104" s="51">
        <f t="shared" si="28"/>
      </c>
      <c r="Q104" s="52">
        <f t="shared" si="22"/>
        <v>0</v>
      </c>
      <c r="R104" s="62">
        <f t="shared" si="29"/>
      </c>
    </row>
    <row r="105" spans="1:18" ht="24.75" customHeight="1">
      <c r="A105" s="39"/>
      <c r="B105" s="97"/>
      <c r="C105" s="71"/>
      <c r="D105" s="131"/>
      <c r="E105" s="40"/>
      <c r="F105" s="41">
        <f t="shared" si="23"/>
      </c>
      <c r="G105" s="42"/>
      <c r="H105" s="59">
        <f t="shared" si="24"/>
      </c>
      <c r="I105" s="44"/>
      <c r="J105" s="57">
        <f t="shared" si="25"/>
      </c>
      <c r="K105" s="46"/>
      <c r="L105" s="54">
        <f t="shared" si="26"/>
      </c>
      <c r="M105" s="48"/>
      <c r="N105" s="49">
        <f t="shared" si="27"/>
      </c>
      <c r="O105" s="50"/>
      <c r="P105" s="51">
        <f t="shared" si="28"/>
      </c>
      <c r="Q105" s="52">
        <f t="shared" si="22"/>
        <v>0</v>
      </c>
      <c r="R105" s="62">
        <f t="shared" si="29"/>
      </c>
    </row>
    <row r="106" spans="1:18" ht="24.75" customHeight="1">
      <c r="A106" s="39"/>
      <c r="B106" s="97"/>
      <c r="C106" s="71"/>
      <c r="D106" s="131"/>
      <c r="E106" s="40"/>
      <c r="F106" s="41">
        <f t="shared" si="23"/>
      </c>
      <c r="G106" s="42"/>
      <c r="H106" s="59">
        <f t="shared" si="24"/>
      </c>
      <c r="I106" s="44"/>
      <c r="J106" s="57">
        <f t="shared" si="25"/>
      </c>
      <c r="K106" s="46"/>
      <c r="L106" s="54">
        <f t="shared" si="26"/>
      </c>
      <c r="M106" s="48"/>
      <c r="N106" s="49">
        <f t="shared" si="27"/>
      </c>
      <c r="O106" s="50"/>
      <c r="P106" s="51">
        <f t="shared" si="28"/>
      </c>
      <c r="Q106" s="52">
        <f t="shared" si="22"/>
        <v>0</v>
      </c>
      <c r="R106" s="62">
        <f t="shared" si="29"/>
      </c>
    </row>
    <row r="107" spans="1:18" ht="24.75" customHeight="1">
      <c r="A107" s="39"/>
      <c r="B107" s="97"/>
      <c r="C107" s="71"/>
      <c r="D107" s="131"/>
      <c r="E107" s="40"/>
      <c r="F107" s="41">
        <f t="shared" si="23"/>
      </c>
      <c r="G107" s="42"/>
      <c r="H107" s="59">
        <f t="shared" si="24"/>
      </c>
      <c r="I107" s="44"/>
      <c r="J107" s="57">
        <f t="shared" si="25"/>
      </c>
      <c r="K107" s="46"/>
      <c r="L107" s="54">
        <f t="shared" si="26"/>
      </c>
      <c r="M107" s="48"/>
      <c r="N107" s="49">
        <f t="shared" si="27"/>
      </c>
      <c r="O107" s="50"/>
      <c r="P107" s="51">
        <f t="shared" si="28"/>
      </c>
      <c r="Q107" s="52">
        <f t="shared" si="22"/>
        <v>0</v>
      </c>
      <c r="R107" s="62">
        <f t="shared" si="29"/>
      </c>
    </row>
    <row r="108" spans="1:18" ht="24.75" customHeight="1">
      <c r="A108" s="39"/>
      <c r="B108" s="97"/>
      <c r="C108" s="71"/>
      <c r="D108" s="131"/>
      <c r="E108" s="40"/>
      <c r="F108" s="41">
        <f t="shared" si="23"/>
      </c>
      <c r="G108" s="42"/>
      <c r="H108" s="59">
        <f t="shared" si="24"/>
      </c>
      <c r="I108" s="44"/>
      <c r="J108" s="57">
        <f t="shared" si="25"/>
      </c>
      <c r="K108" s="46"/>
      <c r="L108" s="54">
        <f t="shared" si="26"/>
      </c>
      <c r="M108" s="48"/>
      <c r="N108" s="49">
        <f t="shared" si="27"/>
      </c>
      <c r="O108" s="50"/>
      <c r="P108" s="51">
        <f t="shared" si="28"/>
      </c>
      <c r="Q108" s="52">
        <f t="shared" si="22"/>
        <v>0</v>
      </c>
      <c r="R108" s="62">
        <f t="shared" si="29"/>
      </c>
    </row>
    <row r="109" spans="1:18" ht="24.75" customHeight="1">
      <c r="A109" s="39"/>
      <c r="B109" s="97"/>
      <c r="C109" s="73"/>
      <c r="D109" s="133"/>
      <c r="E109" s="40"/>
      <c r="F109" s="41">
        <f t="shared" si="23"/>
      </c>
      <c r="G109" s="42"/>
      <c r="H109" s="59">
        <f t="shared" si="24"/>
      </c>
      <c r="I109" s="44"/>
      <c r="J109" s="57">
        <f t="shared" si="25"/>
      </c>
      <c r="K109" s="46"/>
      <c r="L109" s="54">
        <f t="shared" si="26"/>
      </c>
      <c r="M109" s="48"/>
      <c r="N109" s="49">
        <f t="shared" si="27"/>
      </c>
      <c r="O109" s="50"/>
      <c r="P109" s="51">
        <f t="shared" si="28"/>
      </c>
      <c r="Q109" s="74">
        <f t="shared" si="22"/>
        <v>0</v>
      </c>
      <c r="R109" s="62">
        <f t="shared" si="29"/>
      </c>
    </row>
    <row r="110" spans="1:18" ht="24.75" customHeight="1">
      <c r="A110" s="39"/>
      <c r="B110" s="97"/>
      <c r="C110" s="73"/>
      <c r="D110" s="133"/>
      <c r="E110" s="40"/>
      <c r="F110" s="41">
        <f t="shared" si="23"/>
      </c>
      <c r="G110" s="42"/>
      <c r="H110" s="59">
        <f t="shared" si="24"/>
      </c>
      <c r="I110" s="44"/>
      <c r="J110" s="57">
        <f t="shared" si="25"/>
      </c>
      <c r="K110" s="46"/>
      <c r="L110" s="54">
        <f t="shared" si="26"/>
      </c>
      <c r="M110" s="48"/>
      <c r="N110" s="49">
        <f t="shared" si="27"/>
      </c>
      <c r="O110" s="50"/>
      <c r="P110" s="51">
        <f t="shared" si="28"/>
      </c>
      <c r="Q110" s="74">
        <f t="shared" si="22"/>
        <v>0</v>
      </c>
      <c r="R110" s="62">
        <f t="shared" si="29"/>
      </c>
    </row>
    <row r="111" spans="1:18" ht="24.75" customHeight="1">
      <c r="A111" s="39"/>
      <c r="B111" s="97"/>
      <c r="C111" s="73"/>
      <c r="D111" s="133"/>
      <c r="E111" s="40"/>
      <c r="F111" s="41">
        <f t="shared" si="23"/>
      </c>
      <c r="G111" s="42"/>
      <c r="H111" s="59">
        <f t="shared" si="24"/>
      </c>
      <c r="I111" s="44"/>
      <c r="J111" s="57">
        <f t="shared" si="25"/>
      </c>
      <c r="K111" s="46"/>
      <c r="L111" s="54">
        <f t="shared" si="26"/>
      </c>
      <c r="M111" s="48"/>
      <c r="N111" s="49">
        <f t="shared" si="27"/>
      </c>
      <c r="O111" s="50"/>
      <c r="P111" s="51">
        <f t="shared" si="28"/>
      </c>
      <c r="Q111" s="74">
        <f t="shared" si="22"/>
        <v>0</v>
      </c>
      <c r="R111" s="62">
        <f t="shared" si="29"/>
      </c>
    </row>
    <row r="112" spans="1:18" ht="24.75" customHeight="1">
      <c r="A112" s="39"/>
      <c r="B112" s="97"/>
      <c r="C112" s="73"/>
      <c r="D112" s="133"/>
      <c r="E112" s="40"/>
      <c r="F112" s="41">
        <f t="shared" si="23"/>
      </c>
      <c r="G112" s="42"/>
      <c r="H112" s="59">
        <f t="shared" si="24"/>
      </c>
      <c r="I112" s="44"/>
      <c r="J112" s="57">
        <f t="shared" si="25"/>
      </c>
      <c r="K112" s="46"/>
      <c r="L112" s="54">
        <f t="shared" si="26"/>
      </c>
      <c r="M112" s="48"/>
      <c r="N112" s="49">
        <f t="shared" si="27"/>
      </c>
      <c r="O112" s="50"/>
      <c r="P112" s="51">
        <f t="shared" si="28"/>
      </c>
      <c r="Q112" s="74">
        <f t="shared" si="22"/>
        <v>0</v>
      </c>
      <c r="R112" s="62">
        <f t="shared" si="29"/>
      </c>
    </row>
    <row r="113" spans="1:18" ht="24.75" customHeight="1">
      <c r="A113" s="39"/>
      <c r="B113" s="97"/>
      <c r="C113" s="73"/>
      <c r="D113" s="133"/>
      <c r="E113" s="40"/>
      <c r="F113" s="41">
        <f t="shared" si="23"/>
      </c>
      <c r="G113" s="42"/>
      <c r="H113" s="59">
        <f t="shared" si="24"/>
      </c>
      <c r="I113" s="44"/>
      <c r="J113" s="57">
        <f t="shared" si="25"/>
      </c>
      <c r="K113" s="46"/>
      <c r="L113" s="54">
        <f t="shared" si="26"/>
      </c>
      <c r="M113" s="48"/>
      <c r="N113" s="49">
        <f t="shared" si="27"/>
      </c>
      <c r="O113" s="50"/>
      <c r="P113" s="51">
        <f t="shared" si="28"/>
      </c>
      <c r="Q113" s="74">
        <f t="shared" si="22"/>
        <v>0</v>
      </c>
      <c r="R113" s="62">
        <f t="shared" si="29"/>
      </c>
    </row>
    <row r="114" spans="1:18" ht="24.75" customHeight="1">
      <c r="A114" s="39"/>
      <c r="B114" s="97"/>
      <c r="C114" s="73"/>
      <c r="D114" s="133"/>
      <c r="E114" s="40"/>
      <c r="F114" s="41">
        <f t="shared" si="23"/>
      </c>
      <c r="G114" s="42"/>
      <c r="H114" s="59">
        <f t="shared" si="24"/>
      </c>
      <c r="I114" s="44"/>
      <c r="J114" s="57">
        <f t="shared" si="25"/>
      </c>
      <c r="K114" s="46"/>
      <c r="L114" s="54">
        <f t="shared" si="26"/>
      </c>
      <c r="M114" s="48"/>
      <c r="N114" s="49">
        <f t="shared" si="27"/>
      </c>
      <c r="O114" s="50"/>
      <c r="P114" s="51">
        <f t="shared" si="28"/>
      </c>
      <c r="Q114" s="74">
        <f t="shared" si="22"/>
        <v>0</v>
      </c>
      <c r="R114" s="62">
        <f t="shared" si="29"/>
      </c>
    </row>
    <row r="115" spans="1:18" ht="24.75" customHeight="1">
      <c r="A115" s="39"/>
      <c r="B115" s="97"/>
      <c r="C115" s="73"/>
      <c r="D115" s="133"/>
      <c r="E115" s="40"/>
      <c r="F115" s="41">
        <f t="shared" si="23"/>
      </c>
      <c r="G115" s="42"/>
      <c r="H115" s="59">
        <f t="shared" si="24"/>
      </c>
      <c r="I115" s="44"/>
      <c r="J115" s="57">
        <f t="shared" si="25"/>
      </c>
      <c r="K115" s="46"/>
      <c r="L115" s="54">
        <f t="shared" si="26"/>
      </c>
      <c r="M115" s="48"/>
      <c r="N115" s="49">
        <f t="shared" si="27"/>
      </c>
      <c r="O115" s="50"/>
      <c r="P115" s="51">
        <f t="shared" si="28"/>
      </c>
      <c r="Q115" s="74">
        <f t="shared" si="22"/>
        <v>0</v>
      </c>
      <c r="R115" s="62">
        <f t="shared" si="29"/>
      </c>
    </row>
    <row r="116" spans="1:18" ht="24.75" customHeight="1">
      <c r="A116" s="39"/>
      <c r="B116" s="97"/>
      <c r="C116" s="73"/>
      <c r="D116" s="133"/>
      <c r="E116" s="40"/>
      <c r="F116" s="41">
        <f t="shared" si="23"/>
      </c>
      <c r="G116" s="42"/>
      <c r="H116" s="59">
        <f t="shared" si="24"/>
      </c>
      <c r="I116" s="44"/>
      <c r="J116" s="57">
        <f t="shared" si="25"/>
      </c>
      <c r="K116" s="46"/>
      <c r="L116" s="54">
        <f t="shared" si="26"/>
      </c>
      <c r="M116" s="48"/>
      <c r="N116" s="49">
        <f t="shared" si="27"/>
      </c>
      <c r="O116" s="50"/>
      <c r="P116" s="51">
        <f t="shared" si="28"/>
      </c>
      <c r="Q116" s="74">
        <f t="shared" si="22"/>
        <v>0</v>
      </c>
      <c r="R116" s="62">
        <f t="shared" si="29"/>
      </c>
    </row>
    <row r="117" spans="1:18" ht="24.75" customHeight="1">
      <c r="A117" s="39"/>
      <c r="B117" s="97"/>
      <c r="C117" s="73"/>
      <c r="D117" s="133"/>
      <c r="E117" s="40"/>
      <c r="F117" s="41">
        <f t="shared" si="23"/>
      </c>
      <c r="G117" s="42"/>
      <c r="H117" s="59">
        <f t="shared" si="24"/>
      </c>
      <c r="I117" s="44"/>
      <c r="J117" s="57">
        <f t="shared" si="25"/>
      </c>
      <c r="K117" s="46"/>
      <c r="L117" s="54">
        <f t="shared" si="26"/>
      </c>
      <c r="M117" s="48"/>
      <c r="N117" s="49">
        <f t="shared" si="27"/>
      </c>
      <c r="O117" s="50"/>
      <c r="P117" s="51">
        <f t="shared" si="28"/>
      </c>
      <c r="Q117" s="74">
        <f t="shared" si="22"/>
        <v>0</v>
      </c>
      <c r="R117" s="62">
        <f t="shared" si="29"/>
      </c>
    </row>
    <row r="118" spans="1:18" ht="24.75" customHeight="1">
      <c r="A118" s="39"/>
      <c r="B118" s="97"/>
      <c r="C118" s="73"/>
      <c r="D118" s="133"/>
      <c r="E118" s="40"/>
      <c r="F118" s="41">
        <f t="shared" si="23"/>
      </c>
      <c r="G118" s="42"/>
      <c r="H118" s="59">
        <f t="shared" si="24"/>
      </c>
      <c r="I118" s="44"/>
      <c r="J118" s="57">
        <f t="shared" si="25"/>
      </c>
      <c r="K118" s="46"/>
      <c r="L118" s="54">
        <f t="shared" si="26"/>
      </c>
      <c r="M118" s="48"/>
      <c r="N118" s="49">
        <f t="shared" si="27"/>
      </c>
      <c r="O118" s="50"/>
      <c r="P118" s="51">
        <f t="shared" si="28"/>
      </c>
      <c r="Q118" s="74">
        <f t="shared" si="22"/>
        <v>0</v>
      </c>
      <c r="R118" s="62">
        <f t="shared" si="29"/>
      </c>
    </row>
    <row r="119" spans="1:18" ht="24.75" customHeight="1">
      <c r="A119" s="39"/>
      <c r="B119" s="97"/>
      <c r="C119" s="73"/>
      <c r="D119" s="133"/>
      <c r="E119" s="40"/>
      <c r="F119" s="41">
        <f t="shared" si="23"/>
      </c>
      <c r="G119" s="42"/>
      <c r="H119" s="59">
        <f t="shared" si="24"/>
      </c>
      <c r="I119" s="44"/>
      <c r="J119" s="57">
        <f t="shared" si="25"/>
      </c>
      <c r="K119" s="46"/>
      <c r="L119" s="54">
        <f t="shared" si="26"/>
      </c>
      <c r="M119" s="48"/>
      <c r="N119" s="49">
        <f t="shared" si="27"/>
      </c>
      <c r="O119" s="50"/>
      <c r="P119" s="51">
        <f t="shared" si="28"/>
      </c>
      <c r="Q119" s="74">
        <f t="shared" si="22"/>
        <v>0</v>
      </c>
      <c r="R119" s="62">
        <f t="shared" si="29"/>
      </c>
    </row>
    <row r="120" spans="1:18" ht="24.75" customHeight="1">
      <c r="A120" s="39"/>
      <c r="B120" s="97"/>
      <c r="C120" s="73"/>
      <c r="D120" s="133"/>
      <c r="E120" s="40"/>
      <c r="F120" s="41">
        <f t="shared" si="23"/>
      </c>
      <c r="G120" s="42"/>
      <c r="H120" s="59">
        <f t="shared" si="24"/>
      </c>
      <c r="I120" s="44"/>
      <c r="J120" s="57">
        <f t="shared" si="25"/>
      </c>
      <c r="K120" s="46"/>
      <c r="L120" s="54">
        <f t="shared" si="26"/>
      </c>
      <c r="M120" s="48"/>
      <c r="N120" s="49">
        <f t="shared" si="27"/>
      </c>
      <c r="O120" s="50"/>
      <c r="P120" s="51">
        <f t="shared" si="28"/>
      </c>
      <c r="Q120" s="74">
        <f t="shared" si="22"/>
        <v>0</v>
      </c>
      <c r="R120" s="62">
        <f t="shared" si="29"/>
      </c>
    </row>
    <row r="121" spans="1:18" ht="24.75" customHeight="1">
      <c r="A121" s="39"/>
      <c r="B121" s="97"/>
      <c r="C121" s="73"/>
      <c r="D121" s="133"/>
      <c r="E121" s="40"/>
      <c r="F121" s="41">
        <f t="shared" si="23"/>
      </c>
      <c r="G121" s="42"/>
      <c r="H121" s="59">
        <f t="shared" si="24"/>
      </c>
      <c r="I121" s="44"/>
      <c r="J121" s="57">
        <f t="shared" si="25"/>
      </c>
      <c r="K121" s="46"/>
      <c r="L121" s="54">
        <f t="shared" si="26"/>
      </c>
      <c r="M121" s="48"/>
      <c r="N121" s="49">
        <f t="shared" si="27"/>
      </c>
      <c r="O121" s="50"/>
      <c r="P121" s="51">
        <f t="shared" si="28"/>
      </c>
      <c r="Q121" s="74">
        <f t="shared" si="22"/>
        <v>0</v>
      </c>
      <c r="R121" s="62">
        <f t="shared" si="29"/>
      </c>
    </row>
    <row r="122" spans="1:18" ht="24.75" customHeight="1">
      <c r="A122" s="39"/>
      <c r="B122" s="97"/>
      <c r="C122" s="73"/>
      <c r="D122" s="133"/>
      <c r="E122" s="40"/>
      <c r="F122" s="41">
        <f t="shared" si="23"/>
      </c>
      <c r="G122" s="42"/>
      <c r="H122" s="59">
        <f t="shared" si="24"/>
      </c>
      <c r="I122" s="44"/>
      <c r="J122" s="57">
        <f t="shared" si="25"/>
      </c>
      <c r="K122" s="46"/>
      <c r="L122" s="54">
        <f t="shared" si="26"/>
      </c>
      <c r="M122" s="48"/>
      <c r="N122" s="49">
        <f t="shared" si="27"/>
      </c>
      <c r="O122" s="50"/>
      <c r="P122" s="51">
        <f t="shared" si="28"/>
      </c>
      <c r="Q122" s="74">
        <f t="shared" si="22"/>
        <v>0</v>
      </c>
      <c r="R122" s="62">
        <f t="shared" si="29"/>
      </c>
    </row>
    <row r="123" spans="1:18" ht="24.75" customHeight="1">
      <c r="A123" s="39"/>
      <c r="B123" s="97"/>
      <c r="C123" s="73"/>
      <c r="D123" s="133"/>
      <c r="E123" s="40"/>
      <c r="F123" s="41">
        <f t="shared" si="23"/>
      </c>
      <c r="G123" s="42"/>
      <c r="H123" s="59">
        <f t="shared" si="24"/>
      </c>
      <c r="I123" s="44"/>
      <c r="J123" s="57">
        <f t="shared" si="25"/>
      </c>
      <c r="K123" s="46"/>
      <c r="L123" s="54">
        <f t="shared" si="26"/>
      </c>
      <c r="M123" s="48"/>
      <c r="N123" s="49">
        <f t="shared" si="27"/>
      </c>
      <c r="O123" s="50"/>
      <c r="P123" s="51">
        <f t="shared" si="28"/>
      </c>
      <c r="Q123" s="74">
        <f t="shared" si="22"/>
        <v>0</v>
      </c>
      <c r="R123" s="62">
        <f t="shared" si="29"/>
      </c>
    </row>
    <row r="124" spans="1:18" ht="24.75" customHeight="1">
      <c r="A124" s="39"/>
      <c r="B124" s="97"/>
      <c r="C124" s="73"/>
      <c r="D124" s="133"/>
      <c r="E124" s="40"/>
      <c r="F124" s="41">
        <f t="shared" si="23"/>
      </c>
      <c r="G124" s="42"/>
      <c r="H124" s="59">
        <f t="shared" si="24"/>
      </c>
      <c r="I124" s="44"/>
      <c r="J124" s="57">
        <f t="shared" si="25"/>
      </c>
      <c r="K124" s="46"/>
      <c r="L124" s="54">
        <f t="shared" si="26"/>
      </c>
      <c r="M124" s="48"/>
      <c r="N124" s="49">
        <f t="shared" si="27"/>
      </c>
      <c r="O124" s="50"/>
      <c r="P124" s="51">
        <f t="shared" si="28"/>
      </c>
      <c r="Q124" s="74">
        <f t="shared" si="22"/>
        <v>0</v>
      </c>
      <c r="R124" s="62">
        <f t="shared" si="29"/>
      </c>
    </row>
    <row r="125" spans="1:18" ht="24.75" customHeight="1">
      <c r="A125" s="39"/>
      <c r="B125" s="97"/>
      <c r="C125" s="73"/>
      <c r="D125" s="133"/>
      <c r="E125" s="40"/>
      <c r="F125" s="41">
        <f t="shared" si="23"/>
      </c>
      <c r="G125" s="42"/>
      <c r="H125" s="59">
        <f t="shared" si="24"/>
      </c>
      <c r="I125" s="44"/>
      <c r="J125" s="57">
        <f t="shared" si="25"/>
      </c>
      <c r="K125" s="46"/>
      <c r="L125" s="54">
        <f t="shared" si="26"/>
      </c>
      <c r="M125" s="48"/>
      <c r="N125" s="49">
        <f t="shared" si="27"/>
      </c>
      <c r="O125" s="50"/>
      <c r="P125" s="51">
        <f t="shared" si="28"/>
      </c>
      <c r="Q125" s="74">
        <f t="shared" si="22"/>
        <v>0</v>
      </c>
      <c r="R125" s="62">
        <f t="shared" si="29"/>
      </c>
    </row>
    <row r="126" spans="1:18" ht="24.75" customHeight="1">
      <c r="A126" s="39"/>
      <c r="B126" s="97"/>
      <c r="C126" s="73"/>
      <c r="D126" s="133"/>
      <c r="E126" s="40"/>
      <c r="F126" s="41">
        <f t="shared" si="23"/>
      </c>
      <c r="G126" s="42"/>
      <c r="H126" s="59">
        <f t="shared" si="24"/>
      </c>
      <c r="I126" s="44"/>
      <c r="J126" s="57">
        <f t="shared" si="25"/>
      </c>
      <c r="K126" s="46"/>
      <c r="L126" s="54">
        <f t="shared" si="26"/>
      </c>
      <c r="M126" s="48"/>
      <c r="N126" s="49">
        <f t="shared" si="27"/>
      </c>
      <c r="O126" s="50"/>
      <c r="P126" s="51">
        <f t="shared" si="28"/>
      </c>
      <c r="Q126" s="74">
        <f t="shared" si="22"/>
        <v>0</v>
      </c>
      <c r="R126" s="62">
        <f t="shared" si="29"/>
      </c>
    </row>
    <row r="127" spans="1:18" ht="24.75" customHeight="1">
      <c r="A127" s="39"/>
      <c r="B127" s="97"/>
      <c r="C127" s="73"/>
      <c r="D127" s="133"/>
      <c r="E127" s="40"/>
      <c r="F127" s="41">
        <f t="shared" si="23"/>
      </c>
      <c r="G127" s="42"/>
      <c r="H127" s="59">
        <f t="shared" si="24"/>
      </c>
      <c r="I127" s="44"/>
      <c r="J127" s="57">
        <f t="shared" si="25"/>
      </c>
      <c r="K127" s="46"/>
      <c r="L127" s="54">
        <f t="shared" si="26"/>
      </c>
      <c r="M127" s="48"/>
      <c r="N127" s="49">
        <f t="shared" si="27"/>
      </c>
      <c r="O127" s="50"/>
      <c r="P127" s="51">
        <f t="shared" si="28"/>
      </c>
      <c r="Q127" s="74">
        <f t="shared" si="22"/>
        <v>0</v>
      </c>
      <c r="R127" s="62">
        <f t="shared" si="29"/>
      </c>
    </row>
    <row r="128" spans="1:18" ht="24.75" customHeight="1">
      <c r="A128" s="39"/>
      <c r="B128" s="97"/>
      <c r="C128" s="73"/>
      <c r="D128" s="133"/>
      <c r="E128" s="40"/>
      <c r="F128" s="41">
        <f t="shared" si="23"/>
      </c>
      <c r="G128" s="42"/>
      <c r="H128" s="59">
        <f t="shared" si="24"/>
      </c>
      <c r="I128" s="44"/>
      <c r="J128" s="57">
        <f t="shared" si="25"/>
      </c>
      <c r="K128" s="46"/>
      <c r="L128" s="54">
        <f t="shared" si="26"/>
      </c>
      <c r="M128" s="48"/>
      <c r="N128" s="49">
        <f t="shared" si="27"/>
      </c>
      <c r="O128" s="50"/>
      <c r="P128" s="51">
        <f t="shared" si="28"/>
      </c>
      <c r="Q128" s="74">
        <f t="shared" si="22"/>
        <v>0</v>
      </c>
      <c r="R128" s="62">
        <f t="shared" si="29"/>
      </c>
    </row>
    <row r="129" spans="1:18" ht="24.75" customHeight="1">
      <c r="A129" s="39"/>
      <c r="B129" s="97"/>
      <c r="C129" s="73"/>
      <c r="D129" s="133"/>
      <c r="E129" s="40"/>
      <c r="F129" s="41">
        <f t="shared" si="23"/>
      </c>
      <c r="G129" s="42"/>
      <c r="H129" s="59">
        <f t="shared" si="24"/>
      </c>
      <c r="I129" s="44"/>
      <c r="J129" s="57">
        <f t="shared" si="25"/>
      </c>
      <c r="K129" s="46"/>
      <c r="L129" s="54">
        <f t="shared" si="26"/>
      </c>
      <c r="M129" s="48"/>
      <c r="N129" s="49">
        <f t="shared" si="27"/>
      </c>
      <c r="O129" s="50"/>
      <c r="P129" s="51">
        <f t="shared" si="28"/>
      </c>
      <c r="Q129" s="74">
        <f t="shared" si="22"/>
        <v>0</v>
      </c>
      <c r="R129" s="62">
        <f t="shared" si="29"/>
      </c>
    </row>
    <row r="130" spans="1:18" ht="24.75" customHeight="1">
      <c r="A130" s="39"/>
      <c r="B130" s="97"/>
      <c r="C130" s="73"/>
      <c r="D130" s="133"/>
      <c r="E130" s="40"/>
      <c r="F130" s="41">
        <f t="shared" si="23"/>
      </c>
      <c r="G130" s="42"/>
      <c r="H130" s="59">
        <f t="shared" si="24"/>
      </c>
      <c r="I130" s="44"/>
      <c r="J130" s="57">
        <f t="shared" si="25"/>
      </c>
      <c r="K130" s="46"/>
      <c r="L130" s="54">
        <f t="shared" si="26"/>
      </c>
      <c r="M130" s="48"/>
      <c r="N130" s="49">
        <f t="shared" si="27"/>
      </c>
      <c r="O130" s="50"/>
      <c r="P130" s="51">
        <f t="shared" si="28"/>
      </c>
      <c r="Q130" s="74">
        <f t="shared" si="22"/>
        <v>0</v>
      </c>
      <c r="R130" s="62">
        <f t="shared" si="29"/>
      </c>
    </row>
    <row r="131" spans="1:18" ht="24.75" customHeight="1">
      <c r="A131" s="39"/>
      <c r="B131" s="97"/>
      <c r="C131" s="73"/>
      <c r="D131" s="133"/>
      <c r="E131" s="40"/>
      <c r="F131" s="41">
        <f t="shared" si="23"/>
      </c>
      <c r="G131" s="42"/>
      <c r="H131" s="59">
        <f t="shared" si="24"/>
      </c>
      <c r="I131" s="44"/>
      <c r="J131" s="57">
        <f t="shared" si="25"/>
      </c>
      <c r="K131" s="46"/>
      <c r="L131" s="54">
        <f t="shared" si="26"/>
      </c>
      <c r="M131" s="48"/>
      <c r="N131" s="49">
        <f t="shared" si="27"/>
      </c>
      <c r="O131" s="50"/>
      <c r="P131" s="51">
        <f t="shared" si="28"/>
      </c>
      <c r="Q131" s="74">
        <f t="shared" si="22"/>
        <v>0</v>
      </c>
      <c r="R131" s="62">
        <f t="shared" si="29"/>
      </c>
    </row>
    <row r="132" spans="1:18" ht="24.75" customHeight="1">
      <c r="A132" s="39"/>
      <c r="B132" s="97"/>
      <c r="C132" s="73"/>
      <c r="D132" s="133"/>
      <c r="E132" s="40"/>
      <c r="F132" s="41">
        <f aca="true" t="shared" si="30" ref="F132:F147">IF(E132&gt;0,RANK(E132,FloorScore)&amp;IF(COUNTIF(FloorScore,E132)&gt;1,"-T","  "),"")</f>
      </c>
      <c r="G132" s="42"/>
      <c r="H132" s="59">
        <f aca="true" t="shared" si="31" ref="H132:H147">IF(G132&gt;0,RANK(G132,PommelScore)&amp;IF(COUNTIF(PommelScore,G132)&gt;1,"-T"," "),"")</f>
      </c>
      <c r="I132" s="44"/>
      <c r="J132" s="57">
        <f aca="true" t="shared" si="32" ref="J132:J147">IF(I132&gt;0,RANK(I132,RingsScore)&amp;IF(COUNTIF(RingsScore,I132)&gt;1,"-T"," "),"")</f>
      </c>
      <c r="K132" s="46"/>
      <c r="L132" s="54">
        <f aca="true" t="shared" si="33" ref="L132:L147">IF(K132&gt;0,RANK(K132,VaultScore)&amp;IF(COUNTIF(VaultScore,K132)&gt;1,"-T"," "),"")</f>
      </c>
      <c r="M132" s="48"/>
      <c r="N132" s="49">
        <f aca="true" t="shared" si="34" ref="N132:N147">IF(M132&gt;0,RANK(M132,PBarScore)&amp;IF(COUNTIF(PBarScore,M132)&gt;1,"-T"," "),"")</f>
      </c>
      <c r="O132" s="50"/>
      <c r="P132" s="51">
        <f aca="true" t="shared" si="35" ref="P132:P147">IF(O132&gt;0,RANK(O132,HBarScore)&amp;IF(COUNTIF(HBarScore,O132)&gt;1,"-T"," "),"")</f>
      </c>
      <c r="Q132" s="74">
        <f t="shared" si="22"/>
        <v>0</v>
      </c>
      <c r="R132" s="62">
        <f aca="true" t="shared" si="36" ref="R132:R147">IF(Q132&gt;0,RANK(Q132,FinalScore)&amp;IF(COUNTIF(FinalScore,Q132)&gt;1,"-T"," "),"")</f>
      </c>
    </row>
    <row r="133" spans="1:18" ht="24.75" customHeight="1">
      <c r="A133" s="39"/>
      <c r="B133" s="97"/>
      <c r="C133" s="73"/>
      <c r="D133" s="133"/>
      <c r="E133" s="40"/>
      <c r="F133" s="41">
        <f t="shared" si="30"/>
      </c>
      <c r="G133" s="42"/>
      <c r="H133" s="59">
        <f t="shared" si="31"/>
      </c>
      <c r="I133" s="44"/>
      <c r="J133" s="57">
        <f t="shared" si="32"/>
      </c>
      <c r="K133" s="46"/>
      <c r="L133" s="54">
        <f t="shared" si="33"/>
      </c>
      <c r="M133" s="48"/>
      <c r="N133" s="49">
        <f t="shared" si="34"/>
      </c>
      <c r="O133" s="50"/>
      <c r="P133" s="51">
        <f t="shared" si="35"/>
      </c>
      <c r="Q133" s="74">
        <f t="shared" si="22"/>
        <v>0</v>
      </c>
      <c r="R133" s="62">
        <f t="shared" si="36"/>
      </c>
    </row>
    <row r="134" spans="1:18" ht="24.75" customHeight="1">
      <c r="A134" s="39"/>
      <c r="B134" s="97"/>
      <c r="C134" s="73"/>
      <c r="D134" s="133"/>
      <c r="E134" s="40"/>
      <c r="F134" s="41">
        <f t="shared" si="30"/>
      </c>
      <c r="G134" s="42"/>
      <c r="H134" s="59">
        <f t="shared" si="31"/>
      </c>
      <c r="I134" s="44"/>
      <c r="J134" s="57">
        <f t="shared" si="32"/>
      </c>
      <c r="K134" s="46"/>
      <c r="L134" s="54">
        <f t="shared" si="33"/>
      </c>
      <c r="M134" s="48"/>
      <c r="N134" s="49">
        <f t="shared" si="34"/>
      </c>
      <c r="O134" s="50"/>
      <c r="P134" s="51">
        <f t="shared" si="35"/>
      </c>
      <c r="Q134" s="74">
        <f t="shared" si="22"/>
        <v>0</v>
      </c>
      <c r="R134" s="62">
        <f t="shared" si="36"/>
      </c>
    </row>
    <row r="135" spans="1:18" ht="24.75" customHeight="1">
      <c r="A135" s="39"/>
      <c r="B135" s="97"/>
      <c r="C135" s="73"/>
      <c r="D135" s="133"/>
      <c r="E135" s="40"/>
      <c r="F135" s="41">
        <f t="shared" si="30"/>
      </c>
      <c r="G135" s="42"/>
      <c r="H135" s="59">
        <f t="shared" si="31"/>
      </c>
      <c r="I135" s="44"/>
      <c r="J135" s="57">
        <f t="shared" si="32"/>
      </c>
      <c r="K135" s="46"/>
      <c r="L135" s="54">
        <f t="shared" si="33"/>
      </c>
      <c r="M135" s="48"/>
      <c r="N135" s="49">
        <f t="shared" si="34"/>
      </c>
      <c r="O135" s="50"/>
      <c r="P135" s="51">
        <f t="shared" si="35"/>
      </c>
      <c r="Q135" s="74">
        <f t="shared" si="22"/>
        <v>0</v>
      </c>
      <c r="R135" s="62">
        <f t="shared" si="36"/>
      </c>
    </row>
    <row r="136" spans="1:18" ht="24.75" customHeight="1">
      <c r="A136" s="39"/>
      <c r="B136" s="97"/>
      <c r="C136" s="73"/>
      <c r="D136" s="133"/>
      <c r="E136" s="40"/>
      <c r="F136" s="41">
        <f t="shared" si="30"/>
      </c>
      <c r="G136" s="42"/>
      <c r="H136" s="59">
        <f t="shared" si="31"/>
      </c>
      <c r="I136" s="44"/>
      <c r="J136" s="57">
        <f t="shared" si="32"/>
      </c>
      <c r="K136" s="46"/>
      <c r="L136" s="54">
        <f t="shared" si="33"/>
      </c>
      <c r="M136" s="48"/>
      <c r="N136" s="49">
        <f t="shared" si="34"/>
      </c>
      <c r="O136" s="50"/>
      <c r="P136" s="51">
        <f t="shared" si="35"/>
      </c>
      <c r="Q136" s="74">
        <f t="shared" si="22"/>
        <v>0</v>
      </c>
      <c r="R136" s="62">
        <f t="shared" si="36"/>
      </c>
    </row>
    <row r="137" spans="1:18" ht="24.75" customHeight="1">
      <c r="A137" s="39"/>
      <c r="B137" s="97"/>
      <c r="C137" s="73"/>
      <c r="D137" s="133"/>
      <c r="E137" s="40"/>
      <c r="F137" s="41">
        <f t="shared" si="30"/>
      </c>
      <c r="G137" s="42"/>
      <c r="H137" s="59">
        <f t="shared" si="31"/>
      </c>
      <c r="I137" s="44"/>
      <c r="J137" s="57">
        <f t="shared" si="32"/>
      </c>
      <c r="K137" s="46"/>
      <c r="L137" s="54">
        <f t="shared" si="33"/>
      </c>
      <c r="M137" s="48"/>
      <c r="N137" s="49">
        <f t="shared" si="34"/>
      </c>
      <c r="O137" s="50"/>
      <c r="P137" s="51">
        <f t="shared" si="35"/>
      </c>
      <c r="Q137" s="74">
        <f t="shared" si="22"/>
        <v>0</v>
      </c>
      <c r="R137" s="62">
        <f t="shared" si="36"/>
      </c>
    </row>
    <row r="138" spans="1:18" ht="24.75" customHeight="1">
      <c r="A138" s="39"/>
      <c r="B138" s="97"/>
      <c r="C138" s="73"/>
      <c r="D138" s="133"/>
      <c r="E138" s="40"/>
      <c r="F138" s="41">
        <f t="shared" si="30"/>
      </c>
      <c r="G138" s="42"/>
      <c r="H138" s="59">
        <f t="shared" si="31"/>
      </c>
      <c r="I138" s="44"/>
      <c r="J138" s="57">
        <f t="shared" si="32"/>
      </c>
      <c r="K138" s="46"/>
      <c r="L138" s="54">
        <f t="shared" si="33"/>
      </c>
      <c r="M138" s="48"/>
      <c r="N138" s="49">
        <f t="shared" si="34"/>
      </c>
      <c r="O138" s="50"/>
      <c r="P138" s="51">
        <f t="shared" si="35"/>
      </c>
      <c r="Q138" s="74">
        <f t="shared" si="22"/>
        <v>0</v>
      </c>
      <c r="R138" s="62">
        <f t="shared" si="36"/>
      </c>
    </row>
    <row r="139" spans="1:18" ht="24.75" customHeight="1">
      <c r="A139" s="39"/>
      <c r="B139" s="97"/>
      <c r="C139" s="73"/>
      <c r="D139" s="133"/>
      <c r="E139" s="40"/>
      <c r="F139" s="41">
        <f t="shared" si="30"/>
      </c>
      <c r="G139" s="42"/>
      <c r="H139" s="59">
        <f t="shared" si="31"/>
      </c>
      <c r="I139" s="44"/>
      <c r="J139" s="57">
        <f t="shared" si="32"/>
      </c>
      <c r="K139" s="46"/>
      <c r="L139" s="54">
        <f t="shared" si="33"/>
      </c>
      <c r="M139" s="48"/>
      <c r="N139" s="49">
        <f t="shared" si="34"/>
      </c>
      <c r="O139" s="50"/>
      <c r="P139" s="51">
        <f t="shared" si="35"/>
      </c>
      <c r="Q139" s="74">
        <f aca="true" t="shared" si="37" ref="Q139:Q147">(+E139*100+G139*100+I139*100+K139*100+M139*100+O139*100)/100</f>
        <v>0</v>
      </c>
      <c r="R139" s="62">
        <f t="shared" si="36"/>
      </c>
    </row>
    <row r="140" spans="1:18" ht="24.75" customHeight="1">
      <c r="A140" s="39"/>
      <c r="B140" s="97"/>
      <c r="C140" s="73"/>
      <c r="D140" s="133"/>
      <c r="E140" s="40"/>
      <c r="F140" s="41">
        <f t="shared" si="30"/>
      </c>
      <c r="G140" s="42"/>
      <c r="H140" s="59">
        <f t="shared" si="31"/>
      </c>
      <c r="I140" s="44"/>
      <c r="J140" s="57">
        <f t="shared" si="32"/>
      </c>
      <c r="K140" s="46"/>
      <c r="L140" s="54">
        <f t="shared" si="33"/>
      </c>
      <c r="M140" s="48"/>
      <c r="N140" s="49">
        <f t="shared" si="34"/>
      </c>
      <c r="O140" s="50"/>
      <c r="P140" s="51">
        <f t="shared" si="35"/>
      </c>
      <c r="Q140" s="74">
        <f t="shared" si="37"/>
        <v>0</v>
      </c>
      <c r="R140" s="62">
        <f t="shared" si="36"/>
      </c>
    </row>
    <row r="141" spans="1:18" ht="24.75" customHeight="1">
      <c r="A141" s="39"/>
      <c r="B141" s="97"/>
      <c r="C141" s="73"/>
      <c r="D141" s="133"/>
      <c r="E141" s="40"/>
      <c r="F141" s="41">
        <f t="shared" si="30"/>
      </c>
      <c r="G141" s="42"/>
      <c r="H141" s="59">
        <f t="shared" si="31"/>
      </c>
      <c r="I141" s="44"/>
      <c r="J141" s="57">
        <f t="shared" si="32"/>
      </c>
      <c r="K141" s="46"/>
      <c r="L141" s="54">
        <f t="shared" si="33"/>
      </c>
      <c r="M141" s="48"/>
      <c r="N141" s="49">
        <f t="shared" si="34"/>
      </c>
      <c r="O141" s="50"/>
      <c r="P141" s="51">
        <f t="shared" si="35"/>
      </c>
      <c r="Q141" s="74">
        <f t="shared" si="37"/>
        <v>0</v>
      </c>
      <c r="R141" s="62">
        <f t="shared" si="36"/>
      </c>
    </row>
    <row r="142" spans="1:18" ht="24.75" customHeight="1">
      <c r="A142" s="39"/>
      <c r="B142" s="97"/>
      <c r="C142" s="73"/>
      <c r="D142" s="133"/>
      <c r="E142" s="40"/>
      <c r="F142" s="41">
        <f t="shared" si="30"/>
      </c>
      <c r="G142" s="42"/>
      <c r="H142" s="59">
        <f t="shared" si="31"/>
      </c>
      <c r="I142" s="44"/>
      <c r="J142" s="57">
        <f t="shared" si="32"/>
      </c>
      <c r="K142" s="46"/>
      <c r="L142" s="54">
        <f t="shared" si="33"/>
      </c>
      <c r="M142" s="48"/>
      <c r="N142" s="49">
        <f t="shared" si="34"/>
      </c>
      <c r="O142" s="50"/>
      <c r="P142" s="51">
        <f t="shared" si="35"/>
      </c>
      <c r="Q142" s="74">
        <f t="shared" si="37"/>
        <v>0</v>
      </c>
      <c r="R142" s="62">
        <f t="shared" si="36"/>
      </c>
    </row>
    <row r="143" spans="1:18" ht="24.75" customHeight="1">
      <c r="A143" s="39"/>
      <c r="B143" s="97"/>
      <c r="C143" s="73"/>
      <c r="D143" s="133"/>
      <c r="E143" s="40"/>
      <c r="F143" s="41">
        <f t="shared" si="30"/>
      </c>
      <c r="G143" s="42"/>
      <c r="H143" s="59">
        <f t="shared" si="31"/>
      </c>
      <c r="I143" s="44"/>
      <c r="J143" s="57">
        <f t="shared" si="32"/>
      </c>
      <c r="K143" s="46"/>
      <c r="L143" s="54">
        <f t="shared" si="33"/>
      </c>
      <c r="M143" s="48"/>
      <c r="N143" s="49">
        <f t="shared" si="34"/>
      </c>
      <c r="O143" s="50"/>
      <c r="P143" s="51">
        <f t="shared" si="35"/>
      </c>
      <c r="Q143" s="74">
        <f t="shared" si="37"/>
        <v>0</v>
      </c>
      <c r="R143" s="62">
        <f t="shared" si="36"/>
      </c>
    </row>
    <row r="144" spans="1:18" ht="24.75" customHeight="1">
      <c r="A144" s="39"/>
      <c r="B144" s="97"/>
      <c r="C144" s="73"/>
      <c r="D144" s="133"/>
      <c r="E144" s="40"/>
      <c r="F144" s="41">
        <f t="shared" si="30"/>
      </c>
      <c r="G144" s="42"/>
      <c r="H144" s="59">
        <f t="shared" si="31"/>
      </c>
      <c r="I144" s="44"/>
      <c r="J144" s="57">
        <f t="shared" si="32"/>
      </c>
      <c r="K144" s="46"/>
      <c r="L144" s="54">
        <f t="shared" si="33"/>
      </c>
      <c r="M144" s="48"/>
      <c r="N144" s="49">
        <f t="shared" si="34"/>
      </c>
      <c r="O144" s="50"/>
      <c r="P144" s="51">
        <f t="shared" si="35"/>
      </c>
      <c r="Q144" s="74">
        <f t="shared" si="37"/>
        <v>0</v>
      </c>
      <c r="R144" s="62">
        <f t="shared" si="36"/>
      </c>
    </row>
    <row r="145" spans="1:18" ht="24.75" customHeight="1">
      <c r="A145" s="39"/>
      <c r="B145" s="97"/>
      <c r="C145" s="73"/>
      <c r="D145" s="133"/>
      <c r="E145" s="40"/>
      <c r="F145" s="41">
        <f t="shared" si="30"/>
      </c>
      <c r="G145" s="42"/>
      <c r="H145" s="59">
        <f t="shared" si="31"/>
      </c>
      <c r="I145" s="44"/>
      <c r="J145" s="57">
        <f t="shared" si="32"/>
      </c>
      <c r="K145" s="46"/>
      <c r="L145" s="54">
        <f t="shared" si="33"/>
      </c>
      <c r="M145" s="48"/>
      <c r="N145" s="49">
        <f t="shared" si="34"/>
      </c>
      <c r="O145" s="50"/>
      <c r="P145" s="51">
        <f t="shared" si="35"/>
      </c>
      <c r="Q145" s="74">
        <f t="shared" si="37"/>
        <v>0</v>
      </c>
      <c r="R145" s="62">
        <f t="shared" si="36"/>
      </c>
    </row>
    <row r="146" spans="1:18" ht="24.75" customHeight="1">
      <c r="A146" s="39"/>
      <c r="B146" s="97"/>
      <c r="C146" s="73"/>
      <c r="D146" s="133"/>
      <c r="E146" s="40"/>
      <c r="F146" s="41">
        <f t="shared" si="30"/>
      </c>
      <c r="G146" s="42"/>
      <c r="H146" s="59">
        <f t="shared" si="31"/>
      </c>
      <c r="I146" s="44"/>
      <c r="J146" s="57">
        <f t="shared" si="32"/>
      </c>
      <c r="K146" s="46"/>
      <c r="L146" s="54">
        <f t="shared" si="33"/>
      </c>
      <c r="M146" s="48"/>
      <c r="N146" s="49">
        <f t="shared" si="34"/>
      </c>
      <c r="O146" s="50"/>
      <c r="P146" s="51">
        <f t="shared" si="35"/>
      </c>
      <c r="Q146" s="74">
        <f t="shared" si="37"/>
        <v>0</v>
      </c>
      <c r="R146" s="62">
        <f t="shared" si="36"/>
      </c>
    </row>
    <row r="147" spans="1:18" ht="24.75" customHeight="1" thickBot="1">
      <c r="A147" s="75"/>
      <c r="B147" s="98"/>
      <c r="C147" s="76"/>
      <c r="D147" s="134"/>
      <c r="E147" s="77"/>
      <c r="F147" s="41">
        <f t="shared" si="30"/>
      </c>
      <c r="G147" s="78"/>
      <c r="H147" s="79">
        <f t="shared" si="31"/>
      </c>
      <c r="I147" s="80"/>
      <c r="J147" s="81">
        <f t="shared" si="32"/>
      </c>
      <c r="K147" s="82"/>
      <c r="L147" s="83">
        <f t="shared" si="33"/>
      </c>
      <c r="M147" s="84"/>
      <c r="N147" s="85">
        <f t="shared" si="34"/>
      </c>
      <c r="O147" s="86"/>
      <c r="P147" s="87">
        <f t="shared" si="35"/>
      </c>
      <c r="Q147" s="74">
        <f t="shared" si="37"/>
        <v>0</v>
      </c>
      <c r="R147" s="88">
        <f t="shared" si="36"/>
      </c>
    </row>
    <row r="148" ht="24.75" customHeight="1">
      <c r="F148" s="90"/>
    </row>
    <row r="149" ht="24.75" customHeight="1">
      <c r="P149" s="96"/>
    </row>
  </sheetData>
  <sheetProtection/>
  <mergeCells count="22">
    <mergeCell ref="C1:R1"/>
    <mergeCell ref="C2:R2"/>
    <mergeCell ref="E5:F5"/>
    <mergeCell ref="G5:H5"/>
    <mergeCell ref="I5:J5"/>
    <mergeCell ref="K5:L5"/>
    <mergeCell ref="M5:N5"/>
    <mergeCell ref="O5:P5"/>
    <mergeCell ref="Q5:R5"/>
    <mergeCell ref="A6:A7"/>
    <mergeCell ref="E6:F7"/>
    <mergeCell ref="G6:H7"/>
    <mergeCell ref="I6:J7"/>
    <mergeCell ref="K6:L7"/>
    <mergeCell ref="M6:N7"/>
    <mergeCell ref="U17:W17"/>
    <mergeCell ref="U18:W19"/>
    <mergeCell ref="U21:W21"/>
    <mergeCell ref="U27:W27"/>
    <mergeCell ref="T6:T7"/>
    <mergeCell ref="O6:P7"/>
    <mergeCell ref="Q6:R7"/>
  </mergeCells>
  <printOptions horizontalCentered="1" verticalCentered="1"/>
  <pageMargins left="0.7000000000000001" right="0.7000000000000001" top="0.7500000000000001" bottom="0.7500000000000001" header="0.30000000000000004" footer="0.30000000000000004"/>
  <pageSetup fitToHeight="1" fitToWidth="1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Elsie</dc:creator>
  <cp:keywords/>
  <dc:description/>
  <cp:lastModifiedBy>AllanChad</cp:lastModifiedBy>
  <cp:lastPrinted>2018-11-03T14:36:16Z</cp:lastPrinted>
  <dcterms:created xsi:type="dcterms:W3CDTF">2011-09-08T07:41:01Z</dcterms:created>
  <dcterms:modified xsi:type="dcterms:W3CDTF">2018-11-03T14:41:22Z</dcterms:modified>
  <cp:category/>
  <cp:version/>
  <cp:contentType/>
  <cp:contentStatus/>
</cp:coreProperties>
</file>